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1 МК\Все Решения МК\Решения 2022\проекты\"/>
    </mc:Choice>
  </mc:AlternateContent>
  <bookViews>
    <workbookView xWindow="0" yWindow="0" windowWidth="19200" windowHeight="11592"/>
  </bookViews>
  <sheets>
    <sheet name="Приложение 1" sheetId="1" r:id="rId1"/>
    <sheet name="Приложение 2" sheetId="2" r:id="rId2"/>
    <sheet name="Приложение 3" sheetId="3" r:id="rId3"/>
    <sheet name="Приложение4" sheetId="1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80" i="14" l="1"/>
  <c r="G30" i="3"/>
  <c r="D41" i="1"/>
  <c r="E41" i="1"/>
  <c r="C42" i="1"/>
  <c r="C41" i="1" s="1"/>
  <c r="D42" i="1"/>
  <c r="E42" i="1"/>
  <c r="D68" i="14" l="1"/>
  <c r="D67" i="14" s="1"/>
  <c r="G75" i="3"/>
  <c r="G74" i="3" s="1"/>
  <c r="F85" i="2"/>
  <c r="F84" i="2" s="1"/>
  <c r="F29" i="2"/>
  <c r="C64" i="1" l="1"/>
  <c r="C63" i="1" s="1"/>
  <c r="D42" i="14" l="1"/>
  <c r="D41" i="14" s="1"/>
  <c r="G112" i="3"/>
  <c r="G111" i="3" s="1"/>
  <c r="F100" i="2"/>
  <c r="F99" i="2" s="1"/>
  <c r="E46" i="14" l="1"/>
  <c r="E45" i="14" s="1"/>
  <c r="E44" i="14" s="1"/>
  <c r="F46" i="14"/>
  <c r="F45" i="14" s="1"/>
  <c r="F44" i="14" s="1"/>
  <c r="D46" i="14"/>
  <c r="D45" i="14" s="1"/>
  <c r="D44" i="14" s="1"/>
  <c r="H114" i="3"/>
  <c r="I114" i="3"/>
  <c r="G102" i="2" l="1"/>
  <c r="H102" i="2"/>
  <c r="D56" i="1"/>
  <c r="E56" i="1"/>
  <c r="C56" i="1"/>
  <c r="G116" i="3" l="1"/>
  <c r="G115" i="3" s="1"/>
  <c r="G114" i="3" s="1"/>
  <c r="F104" i="2" l="1"/>
  <c r="F103" i="2" s="1"/>
  <c r="F102" i="2" s="1"/>
  <c r="D17" i="14" l="1"/>
  <c r="D16" i="14" s="1"/>
  <c r="D15" i="14" s="1"/>
  <c r="D14" i="14" s="1"/>
  <c r="D13" i="14" s="1"/>
  <c r="G55" i="3"/>
  <c r="G54" i="3" s="1"/>
  <c r="G53" i="3" s="1"/>
  <c r="G52" i="3" s="1"/>
  <c r="G51" i="3" s="1"/>
  <c r="G50" i="3" s="1"/>
  <c r="G49" i="3" s="1"/>
  <c r="I49" i="3"/>
  <c r="I50" i="3"/>
  <c r="I51" i="3"/>
  <c r="I52" i="3"/>
  <c r="I53" i="3"/>
  <c r="I54" i="3"/>
  <c r="I55" i="3"/>
  <c r="I56" i="3"/>
  <c r="F65" i="2"/>
  <c r="F64" i="2" s="1"/>
  <c r="F63" i="2" s="1"/>
  <c r="F62" i="2" s="1"/>
  <c r="F61" i="2" s="1"/>
  <c r="F60" i="2" s="1"/>
  <c r="F59" i="2" s="1"/>
  <c r="A59" i="2"/>
  <c r="B59" i="2"/>
  <c r="C59" i="2"/>
  <c r="D59" i="2"/>
  <c r="E59" i="2"/>
  <c r="G59" i="2"/>
  <c r="H59" i="2"/>
  <c r="H49" i="3" s="1"/>
  <c r="A60" i="2"/>
  <c r="B60" i="2"/>
  <c r="C60" i="2"/>
  <c r="D60" i="2"/>
  <c r="E60" i="2"/>
  <c r="G60" i="2"/>
  <c r="H60" i="2"/>
  <c r="H50" i="3" s="1"/>
  <c r="B61" i="2"/>
  <c r="C61" i="2"/>
  <c r="D61" i="2"/>
  <c r="E61" i="2"/>
  <c r="G61" i="2"/>
  <c r="H61" i="2"/>
  <c r="H51" i="3" s="1"/>
  <c r="B62" i="2"/>
  <c r="C62" i="2"/>
  <c r="D62" i="2"/>
  <c r="E62" i="2"/>
  <c r="G62" i="2"/>
  <c r="H62" i="2"/>
  <c r="H52" i="3" s="1"/>
  <c r="A63" i="2"/>
  <c r="B63" i="2"/>
  <c r="C63" i="2"/>
  <c r="D63" i="2"/>
  <c r="E63" i="2"/>
  <c r="G63" i="2"/>
  <c r="H63" i="2"/>
  <c r="H53" i="3" s="1"/>
  <c r="A64" i="2"/>
  <c r="B64" i="2"/>
  <c r="C64" i="2"/>
  <c r="D64" i="2"/>
  <c r="E64" i="2"/>
  <c r="G64" i="2"/>
  <c r="H64" i="2"/>
  <c r="H54" i="3" s="1"/>
  <c r="A65" i="2"/>
  <c r="B65" i="2"/>
  <c r="C65" i="2"/>
  <c r="D65" i="2"/>
  <c r="E65" i="2"/>
  <c r="G65" i="2"/>
  <c r="H65" i="2"/>
  <c r="H55" i="3" s="1"/>
  <c r="A66" i="2"/>
  <c r="B66" i="2"/>
  <c r="B56" i="3" s="1"/>
  <c r="C66" i="2"/>
  <c r="D66" i="2"/>
  <c r="E66" i="2"/>
  <c r="G66" i="2"/>
  <c r="H66" i="2"/>
  <c r="H56" i="3" s="1"/>
  <c r="C45" i="1" l="1"/>
  <c r="C44" i="1" s="1"/>
  <c r="F85" i="14" l="1"/>
  <c r="F84" i="14" s="1"/>
  <c r="E85" i="14"/>
  <c r="E84" i="14" s="1"/>
  <c r="D85" i="14"/>
  <c r="D84" i="14" s="1"/>
  <c r="E88" i="14"/>
  <c r="E87" i="14" s="1"/>
  <c r="F88" i="14"/>
  <c r="F87" i="14" s="1"/>
  <c r="E82" i="14"/>
  <c r="F82" i="14"/>
  <c r="E80" i="14"/>
  <c r="F80" i="14"/>
  <c r="E78" i="14"/>
  <c r="F78" i="14"/>
  <c r="E75" i="14"/>
  <c r="E74" i="14" s="1"/>
  <c r="F75" i="14"/>
  <c r="F74" i="14" s="1"/>
  <c r="E65" i="14"/>
  <c r="E64" i="14" s="1"/>
  <c r="F65" i="14"/>
  <c r="F64" i="14" s="1"/>
  <c r="E62" i="14"/>
  <c r="E61" i="14" s="1"/>
  <c r="F62" i="14"/>
  <c r="F61" i="14" s="1"/>
  <c r="E56" i="14"/>
  <c r="F56" i="14"/>
  <c r="E54" i="14"/>
  <c r="F54" i="14"/>
  <c r="E52" i="14"/>
  <c r="F52" i="14"/>
  <c r="E39" i="14"/>
  <c r="F39" i="14"/>
  <c r="E37" i="14"/>
  <c r="F37" i="14"/>
  <c r="E35" i="14"/>
  <c r="F35" i="14"/>
  <c r="E29" i="14"/>
  <c r="E28" i="14" s="1"/>
  <c r="E27" i="14" s="1"/>
  <c r="E26" i="14" s="1"/>
  <c r="E25" i="14" s="1"/>
  <c r="F29" i="14"/>
  <c r="F28" i="14" s="1"/>
  <c r="F27" i="14" s="1"/>
  <c r="F26" i="14" s="1"/>
  <c r="F25" i="14" s="1"/>
  <c r="E23" i="14"/>
  <c r="E22" i="14" s="1"/>
  <c r="E21" i="14" s="1"/>
  <c r="E20" i="14" s="1"/>
  <c r="E19" i="14" s="1"/>
  <c r="F23" i="14"/>
  <c r="F22" i="14" s="1"/>
  <c r="F21" i="14" s="1"/>
  <c r="F20" i="14" s="1"/>
  <c r="F19" i="14" s="1"/>
  <c r="H109" i="3"/>
  <c r="I109" i="3"/>
  <c r="H107" i="3"/>
  <c r="I107" i="3"/>
  <c r="H105" i="3"/>
  <c r="I105" i="3"/>
  <c r="H96" i="3"/>
  <c r="I96" i="3"/>
  <c r="H94" i="3"/>
  <c r="I94" i="3"/>
  <c r="H92" i="3"/>
  <c r="I92" i="3"/>
  <c r="H83" i="3"/>
  <c r="H82" i="3" s="1"/>
  <c r="H81" i="3" s="1"/>
  <c r="H80" i="3" s="1"/>
  <c r="H79" i="3" s="1"/>
  <c r="H78" i="3" s="1"/>
  <c r="H77" i="3" s="1"/>
  <c r="I83" i="3"/>
  <c r="I82" i="3" s="1"/>
  <c r="I81" i="3" s="1"/>
  <c r="I80" i="3" s="1"/>
  <c r="I79" i="3" s="1"/>
  <c r="I78" i="3" s="1"/>
  <c r="I77" i="3" s="1"/>
  <c r="H72" i="3"/>
  <c r="H71" i="3" s="1"/>
  <c r="I72" i="3"/>
  <c r="I71" i="3" s="1"/>
  <c r="H69" i="3"/>
  <c r="H68" i="3" s="1"/>
  <c r="I69" i="3"/>
  <c r="I68" i="3" s="1"/>
  <c r="H63" i="3"/>
  <c r="H62" i="3" s="1"/>
  <c r="H61" i="3" s="1"/>
  <c r="H60" i="3" s="1"/>
  <c r="H59" i="3" s="1"/>
  <c r="I63" i="3"/>
  <c r="I62" i="3" s="1"/>
  <c r="I61" i="3" s="1"/>
  <c r="I60" i="3" s="1"/>
  <c r="I59" i="3" s="1"/>
  <c r="H47" i="3"/>
  <c r="H46" i="3" s="1"/>
  <c r="H45" i="3" s="1"/>
  <c r="H44" i="3" s="1"/>
  <c r="H43" i="3" s="1"/>
  <c r="H42" i="3" s="1"/>
  <c r="H41" i="3" s="1"/>
  <c r="I47" i="3"/>
  <c r="I46" i="3" s="1"/>
  <c r="I45" i="3" s="1"/>
  <c r="I44" i="3" s="1"/>
  <c r="I43" i="3" s="1"/>
  <c r="I42" i="3" s="1"/>
  <c r="I41" i="3" s="1"/>
  <c r="H39" i="3"/>
  <c r="H38" i="3" s="1"/>
  <c r="H37" i="3" s="1"/>
  <c r="H36" i="3" s="1"/>
  <c r="H35" i="3" s="1"/>
  <c r="H34" i="3" s="1"/>
  <c r="I39" i="3"/>
  <c r="I38" i="3" s="1"/>
  <c r="I37" i="3" s="1"/>
  <c r="I36" i="3" s="1"/>
  <c r="I35" i="3" s="1"/>
  <c r="I34" i="3" s="1"/>
  <c r="H32" i="3"/>
  <c r="I32" i="3"/>
  <c r="H30" i="3"/>
  <c r="I30" i="3"/>
  <c r="H28" i="3"/>
  <c r="I28" i="3"/>
  <c r="H21" i="3"/>
  <c r="H20" i="3" s="1"/>
  <c r="H19" i="3" s="1"/>
  <c r="H18" i="3" s="1"/>
  <c r="H17" i="3" s="1"/>
  <c r="H16" i="3" s="1"/>
  <c r="I21" i="3"/>
  <c r="I20" i="3" s="1"/>
  <c r="I19" i="3" s="1"/>
  <c r="I18" i="3" s="1"/>
  <c r="I17" i="3" s="1"/>
  <c r="I16" i="3" s="1"/>
  <c r="G112" i="2"/>
  <c r="G111" i="2" s="1"/>
  <c r="G110" i="2" s="1"/>
  <c r="G109" i="2" s="1"/>
  <c r="G108" i="2" s="1"/>
  <c r="G107" i="2" s="1"/>
  <c r="G106" i="2" s="1"/>
  <c r="H112" i="2"/>
  <c r="H111" i="2" s="1"/>
  <c r="H110" i="2" s="1"/>
  <c r="H109" i="2" s="1"/>
  <c r="H108" i="2" s="1"/>
  <c r="H107" i="2" s="1"/>
  <c r="H106" i="2" s="1"/>
  <c r="G97" i="2"/>
  <c r="H97" i="2"/>
  <c r="G95" i="2"/>
  <c r="H95" i="2"/>
  <c r="G93" i="2"/>
  <c r="H93" i="2"/>
  <c r="G82" i="2"/>
  <c r="G81" i="2" s="1"/>
  <c r="H82" i="2"/>
  <c r="H81" i="2" s="1"/>
  <c r="G79" i="2"/>
  <c r="G78" i="2" s="1"/>
  <c r="H79" i="2"/>
  <c r="H78" i="2" s="1"/>
  <c r="G73" i="2"/>
  <c r="G72" i="2" s="1"/>
  <c r="G71" i="2" s="1"/>
  <c r="G70" i="2" s="1"/>
  <c r="G69" i="2" s="1"/>
  <c r="H73" i="2"/>
  <c r="H72" i="2" s="1"/>
  <c r="H71" i="2" s="1"/>
  <c r="H70" i="2" s="1"/>
  <c r="H69" i="2" s="1"/>
  <c r="G57" i="2"/>
  <c r="G56" i="2" s="1"/>
  <c r="G55" i="2" s="1"/>
  <c r="G54" i="2" s="1"/>
  <c r="G53" i="2" s="1"/>
  <c r="G52" i="2" s="1"/>
  <c r="G51" i="2" s="1"/>
  <c r="H57" i="2"/>
  <c r="H56" i="2" s="1"/>
  <c r="H55" i="2" s="1"/>
  <c r="H54" i="2" s="1"/>
  <c r="H53" i="2" s="1"/>
  <c r="H52" i="2" s="1"/>
  <c r="H51" i="2" s="1"/>
  <c r="G49" i="2"/>
  <c r="H49" i="2"/>
  <c r="G47" i="2"/>
  <c r="H47" i="2"/>
  <c r="G45" i="2"/>
  <c r="H45" i="2"/>
  <c r="G38" i="2"/>
  <c r="G37" i="2" s="1"/>
  <c r="G36" i="2" s="1"/>
  <c r="G35" i="2" s="1"/>
  <c r="G34" i="2" s="1"/>
  <c r="G33" i="2" s="1"/>
  <c r="H38" i="2"/>
  <c r="H37" i="2" s="1"/>
  <c r="H36" i="2" s="1"/>
  <c r="H35" i="2" s="1"/>
  <c r="H34" i="2" s="1"/>
  <c r="H33" i="2" s="1"/>
  <c r="G31" i="2"/>
  <c r="H31" i="2"/>
  <c r="G29" i="2"/>
  <c r="H29" i="2"/>
  <c r="G27" i="2"/>
  <c r="H27" i="2"/>
  <c r="G20" i="2"/>
  <c r="G19" i="2" s="1"/>
  <c r="G18" i="2" s="1"/>
  <c r="G17" i="2" s="1"/>
  <c r="G16" i="2" s="1"/>
  <c r="G15" i="2" s="1"/>
  <c r="H20" i="2"/>
  <c r="H19" i="2" s="1"/>
  <c r="H18" i="2" s="1"/>
  <c r="H17" i="2" s="1"/>
  <c r="H16" i="2" s="1"/>
  <c r="H15" i="2" s="1"/>
  <c r="D35" i="1"/>
  <c r="D34" i="1" s="1"/>
  <c r="D33" i="1" s="1"/>
  <c r="E35" i="1"/>
  <c r="E34" i="1" s="1"/>
  <c r="E33" i="1" s="1"/>
  <c r="C35" i="1"/>
  <c r="C34" i="1" s="1"/>
  <c r="D31" i="1"/>
  <c r="D30" i="1" s="1"/>
  <c r="E31" i="1"/>
  <c r="E30" i="1" s="1"/>
  <c r="D61" i="1"/>
  <c r="D60" i="1" s="1"/>
  <c r="E61" i="1"/>
  <c r="E60" i="1" s="1"/>
  <c r="D58" i="1"/>
  <c r="D55" i="1" s="1"/>
  <c r="E58" i="1"/>
  <c r="E55" i="1" s="1"/>
  <c r="D53" i="1"/>
  <c r="D52" i="1" s="1"/>
  <c r="E53" i="1"/>
  <c r="E52" i="1" s="1"/>
  <c r="D48" i="1"/>
  <c r="D47" i="1" s="1"/>
  <c r="E48" i="1"/>
  <c r="E47" i="1" s="1"/>
  <c r="D39" i="1"/>
  <c r="D38" i="1" s="1"/>
  <c r="D37" i="1" s="1"/>
  <c r="E39" i="1"/>
  <c r="E38" i="1" s="1"/>
  <c r="E37" i="1" s="1"/>
  <c r="D28" i="1"/>
  <c r="E28" i="1"/>
  <c r="D26" i="1"/>
  <c r="E26" i="1"/>
  <c r="D23" i="1"/>
  <c r="E23" i="1"/>
  <c r="D20" i="1"/>
  <c r="D19" i="1" s="1"/>
  <c r="E20" i="1"/>
  <c r="E19" i="1" s="1"/>
  <c r="D15" i="1"/>
  <c r="D14" i="1" s="1"/>
  <c r="E15" i="1"/>
  <c r="E14" i="1" s="1"/>
  <c r="G44" i="2" l="1"/>
  <c r="G43" i="2" s="1"/>
  <c r="G42" i="2" s="1"/>
  <c r="G41" i="2" s="1"/>
  <c r="G40" i="2" s="1"/>
  <c r="H104" i="3"/>
  <c r="H103" i="3" s="1"/>
  <c r="H102" i="3" s="1"/>
  <c r="H101" i="3" s="1"/>
  <c r="H100" i="3" s="1"/>
  <c r="H99" i="3" s="1"/>
  <c r="H98" i="3" s="1"/>
  <c r="I104" i="3"/>
  <c r="I103" i="3" s="1"/>
  <c r="I102" i="3" s="1"/>
  <c r="I101" i="3" s="1"/>
  <c r="I100" i="3" s="1"/>
  <c r="I99" i="3" s="1"/>
  <c r="I98" i="3" s="1"/>
  <c r="F34" i="14"/>
  <c r="F33" i="14" s="1"/>
  <c r="H26" i="2"/>
  <c r="H25" i="2" s="1"/>
  <c r="H24" i="2" s="1"/>
  <c r="H23" i="2" s="1"/>
  <c r="H22" i="2" s="1"/>
  <c r="G92" i="2"/>
  <c r="G91" i="2" s="1"/>
  <c r="G90" i="2" s="1"/>
  <c r="G89" i="2" s="1"/>
  <c r="G88" i="2" s="1"/>
  <c r="G87" i="2" s="1"/>
  <c r="H27" i="3"/>
  <c r="H26" i="3" s="1"/>
  <c r="H25" i="3" s="1"/>
  <c r="H24" i="3" s="1"/>
  <c r="H23" i="3" s="1"/>
  <c r="H15" i="3" s="1"/>
  <c r="H91" i="3"/>
  <c r="H90" i="3" s="1"/>
  <c r="H89" i="3" s="1"/>
  <c r="H88" i="3" s="1"/>
  <c r="H87" i="3" s="1"/>
  <c r="H86" i="3" s="1"/>
  <c r="H85" i="3" s="1"/>
  <c r="E51" i="14"/>
  <c r="E50" i="14" s="1"/>
  <c r="E49" i="14" s="1"/>
  <c r="E48" i="14" s="1"/>
  <c r="E77" i="14"/>
  <c r="E73" i="14" s="1"/>
  <c r="E72" i="14" s="1"/>
  <c r="E71" i="14" s="1"/>
  <c r="H92" i="2"/>
  <c r="H91" i="2" s="1"/>
  <c r="H90" i="2" s="1"/>
  <c r="H89" i="2" s="1"/>
  <c r="H88" i="2" s="1"/>
  <c r="H87" i="2" s="1"/>
  <c r="I27" i="3"/>
  <c r="I26" i="3" s="1"/>
  <c r="I25" i="3" s="1"/>
  <c r="I24" i="3" s="1"/>
  <c r="I23" i="3" s="1"/>
  <c r="I15" i="3" s="1"/>
  <c r="I91" i="3"/>
  <c r="I90" i="3" s="1"/>
  <c r="I89" i="3" s="1"/>
  <c r="I88" i="3" s="1"/>
  <c r="I87" i="3" s="1"/>
  <c r="I86" i="3" s="1"/>
  <c r="I85" i="3" s="1"/>
  <c r="F51" i="14"/>
  <c r="F50" i="14" s="1"/>
  <c r="F49" i="14" s="1"/>
  <c r="F48" i="14" s="1"/>
  <c r="F77" i="14"/>
  <c r="F73" i="14" s="1"/>
  <c r="F72" i="14" s="1"/>
  <c r="F71" i="14" s="1"/>
  <c r="E34" i="14"/>
  <c r="E33" i="14" s="1"/>
  <c r="H44" i="2"/>
  <c r="H43" i="2" s="1"/>
  <c r="H42" i="2" s="1"/>
  <c r="H41" i="2" s="1"/>
  <c r="H40" i="2" s="1"/>
  <c r="G26" i="2"/>
  <c r="G25" i="2" s="1"/>
  <c r="G24" i="2" s="1"/>
  <c r="G23" i="2" s="1"/>
  <c r="G22" i="2" s="1"/>
  <c r="E25" i="1"/>
  <c r="E22" i="1" s="1"/>
  <c r="D25" i="1"/>
  <c r="D22" i="1" s="1"/>
  <c r="E60" i="14"/>
  <c r="E59" i="14" s="1"/>
  <c r="E58" i="14" s="1"/>
  <c r="F60" i="14"/>
  <c r="F59" i="14" s="1"/>
  <c r="F58" i="14" s="1"/>
  <c r="H67" i="3"/>
  <c r="H66" i="3" s="1"/>
  <c r="H65" i="3" s="1"/>
  <c r="H58" i="3" s="1"/>
  <c r="H57" i="3" s="1"/>
  <c r="I67" i="3"/>
  <c r="I66" i="3" s="1"/>
  <c r="I65" i="3" s="1"/>
  <c r="I58" i="3" s="1"/>
  <c r="I57" i="3" s="1"/>
  <c r="G77" i="2"/>
  <c r="G76" i="2" s="1"/>
  <c r="G75" i="2" s="1"/>
  <c r="G68" i="2" s="1"/>
  <c r="G67" i="2" s="1"/>
  <c r="H77" i="2"/>
  <c r="H76" i="2" s="1"/>
  <c r="H75" i="2" s="1"/>
  <c r="H68" i="2" s="1"/>
  <c r="H67" i="2" s="1"/>
  <c r="D51" i="1"/>
  <c r="D50" i="1" s="1"/>
  <c r="E51" i="1"/>
  <c r="E50" i="1" s="1"/>
  <c r="I14" i="3" l="1"/>
  <c r="H14" i="3"/>
  <c r="E32" i="14"/>
  <c r="E31" i="14" s="1"/>
  <c r="E13" i="1"/>
  <c r="E66" i="1" s="1"/>
  <c r="F32" i="14"/>
  <c r="F31" i="14" s="1"/>
  <c r="I118" i="3"/>
  <c r="G14" i="2"/>
  <c r="G114" i="2" s="1"/>
  <c r="H14" i="2"/>
  <c r="H114" i="2" s="1"/>
  <c r="D13" i="1"/>
  <c r="D66" i="1" s="1"/>
  <c r="H118" i="3"/>
  <c r="E70" i="14" l="1"/>
  <c r="E90" i="14" s="1"/>
  <c r="F70" i="14"/>
  <c r="F90" i="14" s="1"/>
  <c r="D78" i="14"/>
  <c r="D82" i="14"/>
  <c r="D75" i="14"/>
  <c r="D74" i="14" s="1"/>
  <c r="D88" i="14"/>
  <c r="D87" i="14" s="1"/>
  <c r="D23" i="14"/>
  <c r="D22" i="14" s="1"/>
  <c r="D21" i="14" s="1"/>
  <c r="D20" i="14" s="1"/>
  <c r="D19" i="14" s="1"/>
  <c r="D29" i="14"/>
  <c r="D28" i="14" s="1"/>
  <c r="D27" i="14" s="1"/>
  <c r="D26" i="14" s="1"/>
  <c r="D25" i="14" s="1"/>
  <c r="D35" i="14"/>
  <c r="D37" i="14"/>
  <c r="D39" i="14"/>
  <c r="D52" i="14"/>
  <c r="D54" i="14"/>
  <c r="D56" i="14"/>
  <c r="D62" i="14"/>
  <c r="D61" i="14" s="1"/>
  <c r="D65" i="14"/>
  <c r="D64" i="14" s="1"/>
  <c r="G21" i="3"/>
  <c r="G20" i="3" s="1"/>
  <c r="G19" i="3" s="1"/>
  <c r="G18" i="3" s="1"/>
  <c r="G17" i="3" s="1"/>
  <c r="G16" i="3" s="1"/>
  <c r="G28" i="3"/>
  <c r="G32" i="3"/>
  <c r="G39" i="3"/>
  <c r="G38" i="3" s="1"/>
  <c r="G37" i="3" s="1"/>
  <c r="G36" i="3" s="1"/>
  <c r="G35" i="3" s="1"/>
  <c r="G34" i="3" s="1"/>
  <c r="G47" i="3"/>
  <c r="G46" i="3" s="1"/>
  <c r="G45" i="3" s="1"/>
  <c r="G44" i="3" s="1"/>
  <c r="G43" i="3" s="1"/>
  <c r="G42" i="3" s="1"/>
  <c r="G41" i="3" s="1"/>
  <c r="G63" i="3"/>
  <c r="G62" i="3" s="1"/>
  <c r="G61" i="3" s="1"/>
  <c r="G60" i="3" s="1"/>
  <c r="G59" i="3" s="1"/>
  <c r="G69" i="3"/>
  <c r="G68" i="3" s="1"/>
  <c r="G72" i="3"/>
  <c r="G71" i="3" s="1"/>
  <c r="G83" i="3"/>
  <c r="G82" i="3" s="1"/>
  <c r="G81" i="3" s="1"/>
  <c r="G80" i="3" s="1"/>
  <c r="G79" i="3" s="1"/>
  <c r="G78" i="3" s="1"/>
  <c r="G77" i="3" s="1"/>
  <c r="G92" i="3"/>
  <c r="G94" i="3"/>
  <c r="G96" i="3"/>
  <c r="G105" i="3"/>
  <c r="G107" i="3"/>
  <c r="G109" i="3"/>
  <c r="F112" i="2"/>
  <c r="F111" i="2" s="1"/>
  <c r="F110" i="2" s="1"/>
  <c r="F109" i="2" s="1"/>
  <c r="F108" i="2" s="1"/>
  <c r="F107" i="2" s="1"/>
  <c r="F106" i="2" s="1"/>
  <c r="F93" i="2"/>
  <c r="F95" i="2"/>
  <c r="F97" i="2"/>
  <c r="F79" i="2"/>
  <c r="F78" i="2" s="1"/>
  <c r="F77" i="2" s="1"/>
  <c r="F82" i="2"/>
  <c r="F81" i="2" s="1"/>
  <c r="F73" i="2"/>
  <c r="F72" i="2" s="1"/>
  <c r="F71" i="2" s="1"/>
  <c r="F70" i="2" s="1"/>
  <c r="F69" i="2" s="1"/>
  <c r="F45" i="2"/>
  <c r="F47" i="2"/>
  <c r="F49" i="2"/>
  <c r="F20" i="2"/>
  <c r="F19" i="2" s="1"/>
  <c r="F18" i="2" s="1"/>
  <c r="F17" i="2" s="1"/>
  <c r="F16" i="2" s="1"/>
  <c r="F15" i="2" s="1"/>
  <c r="F27" i="2"/>
  <c r="F31" i="2"/>
  <c r="F38" i="2"/>
  <c r="F37" i="2" s="1"/>
  <c r="F36" i="2" s="1"/>
  <c r="F35" i="2" s="1"/>
  <c r="F34" i="2" s="1"/>
  <c r="F33" i="2" s="1"/>
  <c r="C15" i="1"/>
  <c r="C14" i="1" s="1"/>
  <c r="C20" i="1"/>
  <c r="C19" i="1" s="1"/>
  <c r="C23" i="1"/>
  <c r="C26" i="1"/>
  <c r="C28" i="1"/>
  <c r="C31" i="1"/>
  <c r="C30" i="1" s="1"/>
  <c r="C33" i="1"/>
  <c r="C39" i="1"/>
  <c r="C38" i="1" s="1"/>
  <c r="C37" i="1" s="1"/>
  <c r="C48" i="1"/>
  <c r="C47" i="1" s="1"/>
  <c r="F57" i="2"/>
  <c r="F56" i="2" s="1"/>
  <c r="F55" i="2" s="1"/>
  <c r="F54" i="2" s="1"/>
  <c r="F53" i="2" s="1"/>
  <c r="F52" i="2" s="1"/>
  <c r="F51" i="2" s="1"/>
  <c r="C58" i="1"/>
  <c r="C55" i="1" s="1"/>
  <c r="C61" i="1"/>
  <c r="C60" i="1" s="1"/>
  <c r="C53" i="1"/>
  <c r="C52" i="1" s="1"/>
  <c r="C51" i="1" l="1"/>
  <c r="D60" i="14"/>
  <c r="D59" i="14" s="1"/>
  <c r="D58" i="14" s="1"/>
  <c r="G67" i="3"/>
  <c r="C25" i="1"/>
  <c r="C22" i="1" s="1"/>
  <c r="G27" i="3"/>
  <c r="G26" i="3" s="1"/>
  <c r="G25" i="3" s="1"/>
  <c r="G24" i="3" s="1"/>
  <c r="G23" i="3" s="1"/>
  <c r="G15" i="3" s="1"/>
  <c r="F44" i="2"/>
  <c r="F43" i="2" s="1"/>
  <c r="F42" i="2" s="1"/>
  <c r="F41" i="2" s="1"/>
  <c r="F40" i="2" s="1"/>
  <c r="G66" i="3"/>
  <c r="G65" i="3" s="1"/>
  <c r="G58" i="3" s="1"/>
  <c r="G57" i="3" s="1"/>
  <c r="F92" i="2"/>
  <c r="F91" i="2" s="1"/>
  <c r="F90" i="2" s="1"/>
  <c r="G104" i="3"/>
  <c r="G103" i="3" s="1"/>
  <c r="G102" i="3" s="1"/>
  <c r="C50" i="1"/>
  <c r="D34" i="14"/>
  <c r="D33" i="14" s="1"/>
  <c r="D32" i="14" s="1"/>
  <c r="D77" i="14"/>
  <c r="D51" i="14"/>
  <c r="D50" i="14" s="1"/>
  <c r="D49" i="14" s="1"/>
  <c r="D48" i="14" s="1"/>
  <c r="G91" i="3"/>
  <c r="G90" i="3" s="1"/>
  <c r="G89" i="3" s="1"/>
  <c r="G88" i="3" s="1"/>
  <c r="G87" i="3" s="1"/>
  <c r="G86" i="3" s="1"/>
  <c r="G85" i="3" s="1"/>
  <c r="F26" i="2"/>
  <c r="F25" i="2" s="1"/>
  <c r="F24" i="2" s="1"/>
  <c r="F23" i="2" s="1"/>
  <c r="F22" i="2" s="1"/>
  <c r="F76" i="2"/>
  <c r="F75" i="2" s="1"/>
  <c r="G14" i="3" l="1"/>
  <c r="F68" i="2"/>
  <c r="F67" i="2" s="1"/>
  <c r="F89" i="2"/>
  <c r="F88" i="2" s="1"/>
  <c r="F87" i="2" s="1"/>
  <c r="D31" i="14"/>
  <c r="D70" i="14" s="1"/>
  <c r="G101" i="3"/>
  <c r="G100" i="3" s="1"/>
  <c r="G99" i="3" s="1"/>
  <c r="G98" i="3" s="1"/>
  <c r="C13" i="1"/>
  <c r="C66" i="1" s="1"/>
  <c r="F14" i="2"/>
  <c r="D73" i="14"/>
  <c r="D72" i="14" s="1"/>
  <c r="D71" i="14" s="1"/>
  <c r="F114" i="2" l="1"/>
  <c r="D90" i="14"/>
  <c r="G118" i="3"/>
</calcChain>
</file>

<file path=xl/sharedStrings.xml><?xml version="1.0" encoding="utf-8"?>
<sst xmlns="http://schemas.openxmlformats.org/spreadsheetml/2006/main" count="1426" uniqueCount="271">
  <si>
    <t>(рублей)</t>
  </si>
  <si>
    <t>Код бюджетной классификации Российской Федерации</t>
  </si>
  <si>
    <t>Наименование налога (сбора)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</si>
  <si>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</si>
  <si>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</si>
  <si>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</si>
  <si>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</si>
  <si>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</si>
  <si>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 xml:space="preserve">Налог на доходы физических лиц с доходов, 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</si>
  <si>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</si>
  <si>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</si>
  <si>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</si>
  <si>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</si>
  <si>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</si>
  <si>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</si>
  <si>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</si>
  <si>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</si>
  <si>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участкам,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</si>
  <si>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</si>
  <si>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участкам, расположенным в границах сельских поселений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</si>
  <si>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</si>
  <si>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</si>
  <si>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</si>
  <si>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ПРОЧИЕ НЕНАЛОГОВЫЕ ДОХОДЫ</t>
  </si>
  <si>
    <t>Прочие неналоговые доходы</t>
  </si>
  <si>
    <t>Прочие неналоговые доходы бюджетов  сельских поселений</t>
  </si>
  <si>
    <t>ДОХОДЫ ОТ ОКАЗАНИЯ ПЛАТНЫХ УСЛУГ И КОМПЕНСАЦИИ ЗАТРАТ ГОСУДАРСТВА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</si>
  <si>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</si>
  <si>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</si>
  <si>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</si>
  <si>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</si>
  <si>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</si>
  <si>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 на осуществление 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</si>
  <si>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</si>
  <si>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</si>
  <si>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</si>
  <si>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</si>
  <si>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1 00 00 000 00 0000 000</t>
  </si>
  <si>
    <t>1 01 00 000 00 0000 000</t>
  </si>
  <si>
    <t>1 01 02 000 01 0000 110</t>
  </si>
  <si>
    <t>1 01 02 010 01 0000 110</t>
  </si>
  <si>
    <t>1 01 02 020 01 0000 110</t>
  </si>
  <si>
    <t>1 01 02 030 01 0000 110</t>
  </si>
  <si>
    <t>1 05 00 000 00 0000 000</t>
  </si>
  <si>
    <t xml:space="preserve">1 05 03 000 01 0000 110 </t>
  </si>
  <si>
    <t>1 05 03 010 01 0000 110</t>
  </si>
  <si>
    <t>1 06 00 000 00 0000 000</t>
  </si>
  <si>
    <t>1 06 01 000 00 0000 110</t>
  </si>
  <si>
    <t>1 06 01 030 10 0000 110</t>
  </si>
  <si>
    <t>1 06 06 000 00 0000 110</t>
  </si>
  <si>
    <t>1 06 06 030 00 0000 110</t>
  </si>
  <si>
    <t>1 06 06 033 10 0000 110</t>
  </si>
  <si>
    <t>1 06 06 040 00 0000 110</t>
  </si>
  <si>
    <t>1 06 06 043 10 0000 110</t>
  </si>
  <si>
    <t>1 13 00 000 00 0000 000</t>
  </si>
  <si>
    <t>1 13 01 000 00 0000 130</t>
  </si>
  <si>
    <t>1 13 01 990 00 0000 130</t>
  </si>
  <si>
    <t>1 13 01 995 10 0000 130</t>
  </si>
  <si>
    <t>1 17 00 000 00 0000 000</t>
  </si>
  <si>
    <t>1 17 05 000 00 0000 180</t>
  </si>
  <si>
    <t>1 17 05 050 10 0000 180</t>
  </si>
  <si>
    <t>2 00 00 000 00 0000 000</t>
  </si>
  <si>
    <t>2 02 00 000 00 0000 000</t>
  </si>
  <si>
    <t>2 02 10 000 00 0000 150</t>
  </si>
  <si>
    <t>2 02 15 001 00 0000 150</t>
  </si>
  <si>
    <t>2 02 15 001 10 0000 150</t>
  </si>
  <si>
    <t>2 02 29 999 00 0000 150</t>
  </si>
  <si>
    <t>2 02 29 999 10 0000 150</t>
  </si>
  <si>
    <t>2 02 30 000 00 0000 150</t>
  </si>
  <si>
    <t>2 02 35 118 00 0000 150</t>
  </si>
  <si>
    <t>2 02 35 118 10 0000 150</t>
  </si>
  <si>
    <t>ВСЕГО ДОХОДОВ</t>
  </si>
  <si>
    <t>Наименование показателя</t>
  </si>
  <si>
    <t>КОД</t>
  </si>
  <si>
    <t>раздела</t>
  </si>
  <si>
    <t>подраздела</t>
  </si>
  <si>
    <t>целевой статьи</t>
  </si>
  <si>
    <t>вида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</si>
  <si>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</si>
  <si>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</si>
  <si>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деятельности органов местного самоуправления</t>
  </si>
  <si>
    <t>Мероприятия непрограммных направлений деятельности органов местного самоуправления</t>
  </si>
  <si>
    <t>Иные непрограммные мероприятия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</si>
  <si>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</si>
  <si>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</si>
  <si>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</si>
  <si>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01</t>
  </si>
  <si>
    <t>00</t>
  </si>
  <si>
    <t>0000000000</t>
  </si>
  <si>
    <t>000</t>
  </si>
  <si>
    <t>02</t>
  </si>
  <si>
    <t>03</t>
  </si>
  <si>
    <t>04</t>
  </si>
  <si>
    <t>05</t>
  </si>
  <si>
    <t>06</t>
  </si>
  <si>
    <t>120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</si>
  <si>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</si>
  <si>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</si>
  <si>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</si>
  <si>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(муниципальными)органами, казенными учреждениями, органами управления государственными внебюджетными фондами</t>
  </si>
  <si>
    <t>Закупка товаров, работ и услуг для 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</si>
  <si>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</si>
  <si>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</si>
  <si>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</si>
  <si>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</si>
  <si>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</si>
  <si>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</si>
  <si>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9999970010</t>
  </si>
  <si>
    <t>500</t>
  </si>
  <si>
    <t>540</t>
  </si>
  <si>
    <t>Межбюджетные трансферты бюджетам муниципальных районов из бюджетов поселений и межбюджетные трансферты бюджетам поселений из муниципальных районов на осуществление полномочий по решению вопросов местного значения в соответствии с заключенным соглашением</t>
  </si>
  <si>
    <t>9999910020</t>
  </si>
  <si>
    <t>800</t>
  </si>
  <si>
    <t>11</t>
  </si>
  <si>
    <t>Другие общегосударственные вопросы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</si>
  <si>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</si>
  <si>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</si>
  <si>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13</t>
  </si>
  <si>
    <t>110</t>
  </si>
  <si>
    <t>200</t>
  </si>
  <si>
    <t>240</t>
  </si>
  <si>
    <t>850</t>
  </si>
  <si>
    <t>9900000000</t>
  </si>
  <si>
    <t>9990000000</t>
  </si>
  <si>
    <t>9999900000</t>
  </si>
  <si>
    <t>НАЦИОНАЛЬНАЯ ОБОРОНА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</si>
  <si>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</si>
  <si>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</si>
  <si>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</si>
  <si>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ЖИЛИЩНО-КОММУНАЛЬНОЕ ХОЗЯЙСТВО</t>
  </si>
  <si>
    <t>Благоустройство</t>
  </si>
  <si>
    <t>0400000000</t>
  </si>
  <si>
    <t>0600000000</t>
  </si>
  <si>
    <t>КУЛЬТУРА, КИНЕМАТОГРАФИЯ</t>
  </si>
  <si>
    <t>Культура</t>
  </si>
  <si>
    <t>08</t>
  </si>
  <si>
    <t>0200000000</t>
  </si>
  <si>
    <t>10</t>
  </si>
  <si>
    <t>ФИЗИЧЕСКАЯ КУЛЬТУРА И СПОРТ</t>
  </si>
  <si>
    <t>Физическая культура</t>
  </si>
  <si>
    <t>0500000000</t>
  </si>
  <si>
    <t>ВСЕГО РАСХОДОВ</t>
  </si>
  <si>
    <t>ведомства</t>
  </si>
  <si>
    <t>9999910010</t>
  </si>
  <si>
    <t>2022 год</t>
  </si>
  <si>
    <t>Итого по муниципальным программам</t>
  </si>
  <si>
    <t>Новицкого сельского поселения</t>
  </si>
  <si>
    <t>1 08 00 000 00 0000 000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</si>
  <si>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</si>
  <si>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</si>
  <si>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</si>
  <si>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</si>
  <si>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</si>
  <si>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</si>
  <si>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</si>
  <si>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</si>
  <si>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</si>
  <si>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</si>
  <si>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</si>
  <si>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1 13 02000 00 0000 130</t>
  </si>
  <si>
    <t>1 13 02990 00 0000 130</t>
  </si>
  <si>
    <t>1 13 02995 10 0000 130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</si>
  <si>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</si>
  <si>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</si>
  <si>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</si>
  <si>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Основные мероприятия муниципальной программы</t>
  </si>
  <si>
    <t>0290000000</t>
  </si>
  <si>
    <t>0290100000</t>
  </si>
  <si>
    <t>0290100010</t>
  </si>
  <si>
    <t>0900000000</t>
  </si>
  <si>
    <t>0490000000</t>
  </si>
  <si>
    <t>0490100000</t>
  </si>
  <si>
    <t>Организация, проведение и участие в спортивных мероприятиях</t>
  </si>
  <si>
    <t>0490100010</t>
  </si>
  <si>
    <t>Администрация Новицкого сельского поселения Партизанского муниципального района</t>
  </si>
  <si>
    <t>993</t>
  </si>
  <si>
    <t>Основное мероприятие муниципальной программы</t>
  </si>
  <si>
    <t>МКУ «УФХД администрации Новицкого СП»</t>
  </si>
  <si>
    <t>Обеспечение деятельности администрации Новицкого сельского поселения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</si>
  <si>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</si>
  <si>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0690100010</t>
  </si>
  <si>
    <t>0690000000</t>
  </si>
  <si>
    <t>0690100000</t>
  </si>
  <si>
    <t>Обеспечение деятельности администрации Новицкого  сельского поселения</t>
  </si>
  <si>
    <t>0590000000</t>
  </si>
  <si>
    <t>0590100000</t>
  </si>
  <si>
    <t>0590100050</t>
  </si>
  <si>
    <t>988</t>
  </si>
  <si>
    <t>Иные непрограммные направления</t>
  </si>
  <si>
    <t>Итого расходов</t>
  </si>
  <si>
    <t>0910000000</t>
  </si>
  <si>
    <t>0910100000</t>
  </si>
  <si>
    <t>0910192610</t>
  </si>
  <si>
    <t>09101S2610</t>
  </si>
  <si>
    <t>к решению муниципального комитета</t>
  </si>
  <si>
    <t>Партизанского муниципального района</t>
  </si>
  <si>
    <t>2 02 20 000 00 0000 150</t>
  </si>
  <si>
    <t xml:space="preserve"> </t>
  </si>
  <si>
    <t>Мероприятия, направленные на благоустройство, озеленение и санитарную очистку территории Новицкого сельского поселения, формирование комфортных условий проживания жителей поселения</t>
  </si>
  <si>
    <t xml:space="preserve">Субсидии бюджетам муниципальных образований Приморского края на благоустройство территорий </t>
  </si>
  <si>
    <t>Софинансирование из бюджета сельского поселения на благоустройство территорий</t>
  </si>
  <si>
    <t>Мероприятия, направленные на обеспечение доступности культурных благ для всех групп и слоев общества, сохранение и пропаганда культурного наследия, стимулирование и поддержка разнообразных творческих инициатив</t>
  </si>
  <si>
    <t>2023 год</t>
  </si>
  <si>
    <t>Муниципальная программа "Формирование современной городской среды на территории Новицкого сельского поселения Партизанского муниципального района на 2018-2027 годы"</t>
  </si>
  <si>
    <t>Муниципальное казённое учреждение культуры Новицкого СП</t>
  </si>
  <si>
    <t>Дотации бюджетам сельских поселений на выравнивание бюджетной обеспеченности из бюджета субъекта Российской Федерации</t>
  </si>
  <si>
    <t>2024 год</t>
  </si>
  <si>
    <t>Объемы доходов бюджета сельского поселения на 2022 год и плановый период 2023 и 2024 годов</t>
  </si>
  <si>
    <t>Объемы доходов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</si>
  <si>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</si>
  <si>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 автономных учреждений)</t>
  </si>
  <si>
    <t xml:space="preserve">Распределение бюджетных ассигнований по муниципальным программам Новицкого сельского поселения Партизанского муниципального района Приморского края и непрограммным направлениям деятельности на 2022 год и плановый период 2023 и 2024 годов
</t>
  </si>
  <si>
    <t xml:space="preserve">Распределение бюджетных ассигнований из бюджета сельского поселения на 2022 год и плановый период 2023 и 2024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</t>
  </si>
  <si>
    <t xml:space="preserve">Распределение бюджетных ассигнований из бюджета сельского поселения на 2022 год и плановый период 2023 и 2024 годов в ведомственной структуре расходов бюджета сельского поселения
</t>
  </si>
  <si>
    <t>Приложение 1</t>
  </si>
  <si>
    <t>Приложение 2</t>
  </si>
  <si>
    <t>Приложение 3</t>
  </si>
  <si>
    <t>Приложение 4</t>
  </si>
  <si>
    <t>Муниципальная программа № 2 "Благоустройство территории Новицкого сельского поселения на 2015-2024 годы"</t>
  </si>
  <si>
    <t>Мероприятия муниципальной программы № 2 "Благоустройство территории Новицкого сельского поселения на 2015-2024 годы"</t>
  </si>
  <si>
    <t xml:space="preserve">Муниципальная программа № 4 "Развитие физической культуры и спорта на территории Новицкого сельского поселения на 2015-2024 годы" </t>
  </si>
  <si>
    <t>Мероприятия муниципальной программы № 4 "Развитие физической культуры и спорта в Новицком сельском поселении на 2015-2024 годы"</t>
  </si>
  <si>
    <t>Муниципальная программа "Развитие культуры в Новицком сельском поселении Партизанского муниципального района  на 2015-2024 годы"</t>
  </si>
  <si>
    <t>Мероприятия муниципальной программы "Развитие культуры в Новицком сельском поселении Партизанского муниципального района  на 2015-2024 годы"</t>
  </si>
  <si>
    <t>Муниципальная программа "Благоприятная и комфортная среда на территории Новицкого сельского поселения Партизанского муниципального района на 2019-2024 годы"</t>
  </si>
  <si>
    <t>Мероприятия муниципальной программы "Благоприятная и комфортная среда на территории Новицкого сельского поселения Партизанского муниципального района на 2019-2024 годы"</t>
  </si>
  <si>
    <t xml:space="preserve">Муниципальная подпрограмма "Благоустройство территорий, детских и спортивных площадок на территории Новицкого сельского поселения Партизанского муниципального района на 2019-2027 годы" </t>
  </si>
  <si>
    <t>Мероприятия муниципальной подпрограммы "Благоустройство территорий, детских и спортивных площадок на территории Новицкого сельского поселения Партизанского муниципального района на 2019-2027 годы"</t>
  </si>
  <si>
    <t>Мероприятия муниципальной программы "Благоприятная и комфортная среда на территории Новицкого сельского поселения Партизанского муниципального района на  2019-2024 годы"</t>
  </si>
  <si>
    <t>Муниципальная программа "Благоприятная и комфортная среда на территории Новицкого сельского поселения Партизанского муниципального района на  2019-2024 годы"</t>
  </si>
  <si>
    <t>Муниципальная программа № 4 "Развитие физической культуры и спорта на территории Новицкого сельского поселения на 2015-2024 годы"</t>
  </si>
  <si>
    <t xml:space="preserve">Муниципальная программа № 2 "Благоустройство территории Новицкого сельского поселения на 2015-2024 годы" </t>
  </si>
  <si>
    <t>Муниципальная программа "Формирование современной городской среды на территории Новицкого сельского поселения Партизанского муниципального района на 2018- 2027 годы"</t>
  </si>
  <si>
    <t xml:space="preserve"> 1 16 00000 00 0000 000</t>
  </si>
  <si>
    <t xml:space="preserve">   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</si>
  <si>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</si>
  <si>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</si>
  <si>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</si>
  <si>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</si>
  <si>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</si>
  <si>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0100000000</t>
  </si>
  <si>
    <t>0190000000</t>
  </si>
  <si>
    <t>0190100000</t>
  </si>
  <si>
    <t>Мероприятия, направленные на обеспечение условий, необходимых для предотвращения пожаров и чрезвычайных ситуаций, повышения уровня противопожарной защиты зданий и сооружений, сокращения  материальных потерь от пожаров на территории Новицкого сельского поселения</t>
  </si>
  <si>
    <t>0190100010</t>
  </si>
  <si>
    <t>2 02 25 519 10 0000 150</t>
  </si>
  <si>
    <t>Субсидии бюджетам сельских поселений на поддержку отрасли культуры</t>
  </si>
  <si>
    <t>2 02 25519 00 0000 150</t>
  </si>
  <si>
    <t>Субсидии бюджетам на поддержку отрасли культуры</t>
  </si>
  <si>
    <t>Мероприятия, направленные на реализацию национального проекта "Творческие люди"</t>
  </si>
  <si>
    <t>059А255194</t>
  </si>
  <si>
    <t>Государственная поддержка отрасли культуры (поддержка лучших работников муниципальных учреждений культуры, находящихся на территории сельского поселения, за счет средств бюджетов)</t>
  </si>
  <si>
    <t>059А200000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</si>
  <si>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</si>
  <si>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Расходы на выплаты персоналу казённых учреждений</t>
  </si>
  <si>
    <t>от 15.12.2021 № 33</t>
  </si>
  <si>
    <t>Муниципальная программа № 1 «Пожарная безопасность в населенных пунктах Новицкого сельского поселения на 2015-2024 годы»</t>
  </si>
  <si>
    <t xml:space="preserve"> Мероприятия муниципальной программы № 1 «Пожарная безопасность в населенных пунктах Новицкого сельского поселения на 2015-2024 годы»</t>
  </si>
  <si>
    <t>ШТРАФЫ, САНКЦИИ, ВОЗМЕЩЕНИЕ УЩЕРБА</t>
  </si>
  <si>
    <t>Муниципальная программа № 1 "Пожарная безопасность в населенных пунктах Новицкого сельского поселения на 2015-2024 годы"</t>
  </si>
  <si>
    <t xml:space="preserve"> Мероприятия муниципальной программы № 1 "Пожарная безопасность в населенных пунктах Новицкого сельского поселения на 2015-2024 годы"</t>
  </si>
  <si>
    <t>Развитие культуры в Новицком сельском поселении (межбюджетные трансферты, выделяемые на поддержку отрасли  «Культура»)</t>
  </si>
  <si>
    <t>0590180020</t>
  </si>
  <si>
    <t>2 02 40 000 00 0000 150</t>
  </si>
  <si>
    <t>2 02 49 999 00 0000 150</t>
  </si>
  <si>
    <t>2 02 49 999 10 0000 150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</si>
  <si>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</si>
  <si>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</si>
  <si>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0910100010</t>
  </si>
  <si>
    <t>Обеспечение мероприятия  по благоустройству территорий, детских и спортивных площадок .</t>
  </si>
  <si>
    <t xml:space="preserve"> Обеспечение мероприятия  по благоустройству территорий, детских и спортивных площадок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</si>
</sst>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4" fontId="1" fillId="0" borderId="1" xfId="0" applyNumberFormat="1" applyFont="1" applyBorder="1"/>
    <xf numFmtId="4" fontId="4" fillId="0" borderId="1" xfId="0" applyNumberFormat="1" applyFont="1" applyBorder="1"/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4" fontId="4" fillId="0" borderId="2" xfId="0" applyNumberFormat="1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4" fontId="4" fillId="0" borderId="3" xfId="0" applyNumberFormat="1" applyFont="1" applyBorder="1"/>
    <xf numFmtId="4" fontId="1" fillId="0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wrapText="1"/>
    </xf>
    <xf numFmtId="49" fontId="1" fillId="0" borderId="5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/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2" fontId="4" fillId="0" borderId="3" xfId="0" applyNumberFormat="1" applyFont="1" applyBorder="1" applyAlignment="1">
      <alignment horizontal="right"/>
    </xf>
    <xf numFmtId="2" fontId="1" fillId="0" borderId="3" xfId="0" applyNumberFormat="1" applyFont="1" applyBorder="1" applyAlignment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4" fillId="0" borderId="4" xfId="0" applyFont="1" applyBorder="1" applyAlignment="1">
      <alignment vertical="top" wrapText="1"/>
    </xf>
    <xf numFmtId="0" fontId="6" fillId="0" borderId="6" xfId="0" applyFont="1" applyBorder="1" applyAlignment="1"/>
    <xf numFmtId="0" fontId="6" fillId="0" borderId="5" xfId="0" applyFont="1" applyBorder="1" applyAlignment="1"/>
    <xf numFmtId="0" fontId="3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&#1054;&#1083;&#1100;&#1075;&#1072;\Downloads\&#1041;&#1070;&#1044;&#1046;&#1045;&#1058;%202014-2021\&#1041;&#1102;&#1076;&#1078;&#1077;&#1090;%202021\&#1086;&#1082;&#1090;&#1103;&#1073;&#1088;&#1100;%20%202021\&#1055;&#1088;&#1080;&#1083;&#1086;&#1078;&#1077;&#1085;&#1080;&#1103;%20&#1086;&#1082;&#1090;&#1103;&#1073;&#1088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6"/>
      <sheetName val="Приложение 8"/>
      <sheetName val="Приложение10"/>
      <sheetName val="Лист1"/>
    </sheetNames>
    <sheetDataSet>
      <sheetData sheetId="0">
        <row r="64">
          <cell r="A64" t="str">
            <v>НАЦИОНАЛЬНАЯ БЕЗОПАСНОСТЬ И ПРАВООХРАНИТЕЛЬНАЯ ДЕЯТЕЛЬНОСТЬ</v>
          </cell>
          <cell r="B64" t="str">
            <v>03</v>
          </cell>
          <cell r="C64" t="str">
            <v>00</v>
          </cell>
          <cell r="D64" t="str">
            <v>0000000000</v>
          </cell>
          <cell r="E64" t="str">
            <v>000</v>
          </cell>
        </row>
        <row r="65">
          <cell r="A65" t="str">
            <v>Защита населения и территории от чрезвычайных ситуаций природного и техногенного характера, пожарная безопасность</v>
          </cell>
          <cell r="B65" t="str">
            <v>03</v>
          </cell>
          <cell r="C65" t="str">
            <v>10</v>
          </cell>
          <cell r="D65" t="str">
            <v>0000000000</v>
          </cell>
          <cell r="E65" t="str">
            <v>000</v>
          </cell>
        </row>
        <row r="66">
          <cell r="B66" t="str">
            <v>03</v>
          </cell>
          <cell r="C66" t="str">
            <v>10</v>
          </cell>
          <cell r="D66" t="str">
            <v>0100000000</v>
          </cell>
          <cell r="E66" t="str">
            <v>000</v>
          </cell>
        </row>
        <row r="67">
          <cell r="B67" t="str">
            <v>03</v>
          </cell>
          <cell r="C67" t="str">
            <v>10</v>
          </cell>
          <cell r="D67" t="str">
            <v>0190000000</v>
          </cell>
          <cell r="E67" t="str">
            <v>000</v>
          </cell>
        </row>
        <row r="68">
          <cell r="A68" t="str">
            <v>Основные мероприятия муниципальной программы</v>
          </cell>
          <cell r="B68" t="str">
            <v>03</v>
          </cell>
          <cell r="C68" t="str">
            <v>10</v>
          </cell>
          <cell r="D68" t="str">
            <v>0190100000</v>
          </cell>
          <cell r="E68" t="str">
            <v>000</v>
          </cell>
        </row>
        <row r="69">
          <cell r="A69" t="str">
            <v>Мероприятия, направленные на обеспечение условий, необходимых для предотвращения пожаров и чрезвычайных ситуаций, повышения уровня противопожарной защиты зданий и сооружений, сокращения  материальных потерь от пожаров на территории Новицкого сельского поселения</v>
          </cell>
          <cell r="B69" t="str">
            <v>03</v>
          </cell>
          <cell r="C69" t="str">
            <v>10</v>
          </cell>
          <cell r="D69" t="str">
            <v>0190100010</v>
          </cell>
          <cell r="E69" t="str">
            <v>000</v>
          </cell>
        </row>
        <row r="70">
          <cell r="A70" t="str">
            <v>Закупка товаров, работ и услуг для обеспечения государственных (муниципальных) нужд</v>
          </cell>
          <cell r="B70" t="str">
            <v>03</v>
          </cell>
          <cell r="C70" t="str">
            <v>10</v>
          </cell>
          <cell r="D70" t="str">
            <v>0190100010</v>
          </cell>
          <cell r="E70" t="str">
            <v>200</v>
          </cell>
        </row>
        <row r="71">
          <cell r="A71" t="str">
            <v>Иные закупки товаров, работ и услуг для обеспечения государственных (муниципальных) нужд</v>
          </cell>
          <cell r="B71" t="str">
            <v>03</v>
          </cell>
          <cell r="C71" t="str">
            <v>10</v>
          </cell>
          <cell r="D71" t="str">
            <v>0190100010</v>
          </cell>
          <cell r="E71" t="str">
            <v>240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F7" sqref="F7"/>
    </sheetView>
  </sheetViews>
  <sheetFormatPr defaultColWidth="9.109375" defaultRowHeight="13.8" x14ac:dyDescent="0.25"/>
  <cols>
    <col min="1" max="1" width="24.33203125" style="1" customWidth="1"/>
    <col min="2" max="2" width="48.6640625" style="1" customWidth="1"/>
    <col min="3" max="4" width="15.6640625" style="1" customWidth="1"/>
    <col min="5" max="5" width="15.5546875" style="1" customWidth="1"/>
    <col min="6" max="16384" width="9.109375" style="1"/>
  </cols>
  <sheetData>
    <row r="1" spans="1:5" x14ac:dyDescent="0.25">
      <c r="B1" s="33"/>
      <c r="E1" s="35" t="s">
        <v>214</v>
      </c>
    </row>
    <row r="2" spans="1:5" x14ac:dyDescent="0.25">
      <c r="E2" s="35" t="s">
        <v>194</v>
      </c>
    </row>
    <row r="3" spans="1:5" x14ac:dyDescent="0.25">
      <c r="E3" s="35" t="s">
        <v>146</v>
      </c>
    </row>
    <row r="4" spans="1:5" x14ac:dyDescent="0.25">
      <c r="B4" s="35"/>
      <c r="E4" s="35" t="s">
        <v>195</v>
      </c>
    </row>
    <row r="5" spans="1:5" x14ac:dyDescent="0.25">
      <c r="B5" s="35"/>
      <c r="E5" s="35" t="s">
        <v>255</v>
      </c>
    </row>
    <row r="6" spans="1:5" x14ac:dyDescent="0.25">
      <c r="D6" s="74"/>
      <c r="E6" s="75"/>
    </row>
    <row r="7" spans="1:5" x14ac:dyDescent="0.25">
      <c r="D7" s="74"/>
      <c r="E7" s="75"/>
    </row>
    <row r="8" spans="1:5" ht="15.6" x14ac:dyDescent="0.3">
      <c r="A8" s="81" t="s">
        <v>207</v>
      </c>
      <c r="B8" s="81"/>
      <c r="C8" s="81"/>
      <c r="D8" s="82"/>
      <c r="E8" s="82"/>
    </row>
    <row r="9" spans="1:5" x14ac:dyDescent="0.25">
      <c r="E9" s="2" t="s">
        <v>0</v>
      </c>
    </row>
    <row r="10" spans="1:5" ht="19.5" customHeight="1" x14ac:dyDescent="0.25">
      <c r="A10" s="77" t="s">
        <v>1</v>
      </c>
      <c r="B10" s="77" t="s">
        <v>2</v>
      </c>
      <c r="C10" s="79" t="s">
        <v>208</v>
      </c>
      <c r="D10" s="80"/>
      <c r="E10" s="80"/>
    </row>
    <row r="11" spans="1:5" ht="19.5" customHeight="1" x14ac:dyDescent="0.25">
      <c r="A11" s="78"/>
      <c r="B11" s="78"/>
      <c r="C11" s="37">
        <v>2022</v>
      </c>
      <c r="D11" s="58">
        <v>2023</v>
      </c>
      <c r="E11" s="58">
        <v>2024</v>
      </c>
    </row>
    <row r="12" spans="1:5" s="38" customFormat="1" ht="10.199999999999999" x14ac:dyDescent="0.2">
      <c r="A12" s="39">
        <v>1</v>
      </c>
      <c r="B12" s="39">
        <v>2</v>
      </c>
      <c r="C12" s="39">
        <v>3</v>
      </c>
      <c r="D12" s="44">
        <v>4</v>
      </c>
      <c r="E12" s="44">
        <v>5</v>
      </c>
    </row>
    <row r="13" spans="1:5" ht="14.25" customHeight="1" x14ac:dyDescent="0.25">
      <c r="A13" s="5" t="s">
        <v>37</v>
      </c>
      <c r="B13" s="10" t="s">
        <v>4</v>
      </c>
      <c r="C13" s="20">
        <f>C14+C19+C22+C30+C33+C37+C47+C45</f>
        <v>7736570.5999999996</v>
      </c>
      <c r="D13" s="20">
        <f>D14+D19+D22+D30+D33+D37+D47</f>
        <v>7148474.2400000002</v>
      </c>
      <c r="E13" s="20">
        <f>E14+E19+E22+E30+E33+E37+E47</f>
        <v>6600248.4900000002</v>
      </c>
    </row>
    <row r="14" spans="1:5" ht="15" customHeight="1" x14ac:dyDescent="0.25">
      <c r="A14" s="5" t="s">
        <v>38</v>
      </c>
      <c r="B14" s="6" t="s">
        <v>5</v>
      </c>
      <c r="C14" s="20">
        <f>C15</f>
        <v>4403000</v>
      </c>
      <c r="D14" s="20">
        <f t="shared" ref="D14:E14" si="0">D15</f>
        <v>4303000</v>
      </c>
      <c r="E14" s="20">
        <f t="shared" si="0"/>
        <v>3902000</v>
      </c>
    </row>
    <row r="15" spans="1:5" x14ac:dyDescent="0.25">
      <c r="A15" s="7" t="s">
        <v>39</v>
      </c>
      <c r="B15" s="8" t="s">
        <v>6</v>
      </c>
      <c r="C15" s="19">
        <f>C16+C17+C18</f>
        <v>4403000</v>
      </c>
      <c r="D15" s="19">
        <f t="shared" ref="D15:E15" si="1">D16+D17+D18</f>
        <v>4303000</v>
      </c>
      <c r="E15" s="19">
        <f t="shared" si="1"/>
        <v>3902000</v>
      </c>
    </row>
    <row r="16" spans="1:5" ht="75" customHeight="1" x14ac:dyDescent="0.25">
      <c r="A16" s="7" t="s">
        <v>40</v>
      </c>
      <c r="B16" s="9" t="s">
        <v>7</v>
      </c>
      <c r="C16" s="19">
        <v>4400000</v>
      </c>
      <c r="D16" s="19">
        <v>4300000</v>
      </c>
      <c r="E16" s="19">
        <v>3900000</v>
      </c>
    </row>
    <row r="17" spans="1:5" ht="124.2" x14ac:dyDescent="0.25">
      <c r="A17" s="7" t="s">
        <v>41</v>
      </c>
      <c r="B17" s="9" t="s">
        <v>8</v>
      </c>
      <c r="C17" s="19">
        <v>1500</v>
      </c>
      <c r="D17" s="19">
        <v>1500</v>
      </c>
      <c r="E17" s="19">
        <v>1000</v>
      </c>
    </row>
    <row r="18" spans="1:5" ht="55.2" x14ac:dyDescent="0.25">
      <c r="A18" s="7" t="s">
        <v>42</v>
      </c>
      <c r="B18" s="8" t="s">
        <v>9</v>
      </c>
      <c r="C18" s="19">
        <v>1500</v>
      </c>
      <c r="D18" s="19">
        <v>1500</v>
      </c>
      <c r="E18" s="19">
        <v>1000</v>
      </c>
    </row>
    <row r="19" spans="1:5" x14ac:dyDescent="0.25">
      <c r="A19" s="5" t="s">
        <v>43</v>
      </c>
      <c r="B19" s="10" t="s">
        <v>10</v>
      </c>
      <c r="C19" s="20">
        <f>C20</f>
        <v>140000</v>
      </c>
      <c r="D19" s="20">
        <f t="shared" ref="D19:E20" si="2">D20</f>
        <v>100000</v>
      </c>
      <c r="E19" s="20">
        <f t="shared" si="2"/>
        <v>100000</v>
      </c>
    </row>
    <row r="20" spans="1:5" x14ac:dyDescent="0.25">
      <c r="A20" s="7" t="s">
        <v>44</v>
      </c>
      <c r="B20" s="8" t="s">
        <v>11</v>
      </c>
      <c r="C20" s="19">
        <f>C21</f>
        <v>140000</v>
      </c>
      <c r="D20" s="19">
        <f t="shared" si="2"/>
        <v>100000</v>
      </c>
      <c r="E20" s="19">
        <f t="shared" si="2"/>
        <v>100000</v>
      </c>
    </row>
    <row r="21" spans="1:5" x14ac:dyDescent="0.25">
      <c r="A21" s="7" t="s">
        <v>45</v>
      </c>
      <c r="B21" s="8" t="s">
        <v>11</v>
      </c>
      <c r="C21" s="19">
        <v>140000</v>
      </c>
      <c r="D21" s="19">
        <v>100000</v>
      </c>
      <c r="E21" s="19">
        <v>100000</v>
      </c>
    </row>
    <row r="22" spans="1:5" ht="15" customHeight="1" x14ac:dyDescent="0.25">
      <c r="A22" s="5" t="s">
        <v>46</v>
      </c>
      <c r="B22" s="10" t="s">
        <v>12</v>
      </c>
      <c r="C22" s="20">
        <f>C23+C25</f>
        <v>2710000</v>
      </c>
      <c r="D22" s="20">
        <f t="shared" ref="D22:E22" si="3">D23+D25</f>
        <v>2410000</v>
      </c>
      <c r="E22" s="20">
        <f t="shared" si="3"/>
        <v>2310000</v>
      </c>
    </row>
    <row r="23" spans="1:5" x14ac:dyDescent="0.25">
      <c r="A23" s="22" t="s">
        <v>47</v>
      </c>
      <c r="B23" s="10" t="s">
        <v>13</v>
      </c>
      <c r="C23" s="20">
        <f>C24</f>
        <v>410000</v>
      </c>
      <c r="D23" s="20">
        <f t="shared" ref="D23:E23" si="4">D24</f>
        <v>410000</v>
      </c>
      <c r="E23" s="20">
        <f t="shared" si="4"/>
        <v>410000</v>
      </c>
    </row>
    <row r="24" spans="1:5" ht="41.4" x14ac:dyDescent="0.25">
      <c r="A24" s="23" t="s">
        <v>48</v>
      </c>
      <c r="B24" s="9" t="s">
        <v>14</v>
      </c>
      <c r="C24" s="19">
        <v>410000</v>
      </c>
      <c r="D24" s="19">
        <v>410000</v>
      </c>
      <c r="E24" s="19">
        <v>410000</v>
      </c>
    </row>
    <row r="25" spans="1:5" x14ac:dyDescent="0.25">
      <c r="A25" s="22" t="s">
        <v>49</v>
      </c>
      <c r="B25" s="10" t="s">
        <v>15</v>
      </c>
      <c r="C25" s="20">
        <f>C26+C28</f>
        <v>2300000</v>
      </c>
      <c r="D25" s="20">
        <f t="shared" ref="D25:E25" si="5">D26+D28</f>
        <v>2000000</v>
      </c>
      <c r="E25" s="20">
        <f t="shared" si="5"/>
        <v>1900000</v>
      </c>
    </row>
    <row r="26" spans="1:5" x14ac:dyDescent="0.25">
      <c r="A26" s="23" t="s">
        <v>50</v>
      </c>
      <c r="B26" s="11" t="s">
        <v>16</v>
      </c>
      <c r="C26" s="19">
        <f>C27</f>
        <v>1700000</v>
      </c>
      <c r="D26" s="19">
        <f t="shared" ref="D26:E26" si="6">D27</f>
        <v>1500000</v>
      </c>
      <c r="E26" s="19">
        <f t="shared" si="6"/>
        <v>1500000</v>
      </c>
    </row>
    <row r="27" spans="1:5" ht="29.25" customHeight="1" x14ac:dyDescent="0.25">
      <c r="A27" s="23" t="s">
        <v>51</v>
      </c>
      <c r="B27" s="9" t="s">
        <v>17</v>
      </c>
      <c r="C27" s="19">
        <v>1700000</v>
      </c>
      <c r="D27" s="19">
        <v>1500000</v>
      </c>
      <c r="E27" s="19">
        <v>1500000</v>
      </c>
    </row>
    <row r="28" spans="1:5" x14ac:dyDescent="0.25">
      <c r="A28" s="23" t="s">
        <v>52</v>
      </c>
      <c r="B28" s="9" t="s">
        <v>18</v>
      </c>
      <c r="C28" s="19">
        <f>C29</f>
        <v>600000</v>
      </c>
      <c r="D28" s="19">
        <f t="shared" ref="D28:E28" si="7">D29</f>
        <v>500000</v>
      </c>
      <c r="E28" s="19">
        <f t="shared" si="7"/>
        <v>400000</v>
      </c>
    </row>
    <row r="29" spans="1:5" ht="45" customHeight="1" x14ac:dyDescent="0.25">
      <c r="A29" s="23" t="s">
        <v>53</v>
      </c>
      <c r="B29" s="9" t="s">
        <v>19</v>
      </c>
      <c r="C29" s="19">
        <v>600000</v>
      </c>
      <c r="D29" s="19">
        <v>500000</v>
      </c>
      <c r="E29" s="19">
        <v>400000</v>
      </c>
    </row>
    <row r="30" spans="1:5" x14ac:dyDescent="0.25">
      <c r="A30" s="22" t="s">
        <v>147</v>
      </c>
      <c r="B30" s="15" t="s">
        <v>148</v>
      </c>
      <c r="C30" s="20">
        <f>C31</f>
        <v>2000</v>
      </c>
      <c r="D30" s="20">
        <f t="shared" ref="D30:E31" si="8">D31</f>
        <v>5000</v>
      </c>
      <c r="E30" s="20">
        <f t="shared" si="8"/>
        <v>5000</v>
      </c>
    </row>
    <row r="31" spans="1:5" ht="55.2" x14ac:dyDescent="0.25">
      <c r="A31" s="23" t="s">
        <v>149</v>
      </c>
      <c r="B31" s="11" t="s">
        <v>150</v>
      </c>
      <c r="C31" s="19">
        <f>C32</f>
        <v>2000</v>
      </c>
      <c r="D31" s="19">
        <f t="shared" si="8"/>
        <v>5000</v>
      </c>
      <c r="E31" s="19">
        <f t="shared" si="8"/>
        <v>5000</v>
      </c>
    </row>
    <row r="32" spans="1:5" ht="82.8" x14ac:dyDescent="0.25">
      <c r="A32" s="23" t="s">
        <v>151</v>
      </c>
      <c r="B32" s="11" t="s">
        <v>152</v>
      </c>
      <c r="C32" s="19">
        <v>2000</v>
      </c>
      <c r="D32" s="19">
        <v>5000</v>
      </c>
      <c r="E32" s="19">
        <v>5000</v>
      </c>
    </row>
    <row r="33" spans="1:5" ht="45" customHeight="1" x14ac:dyDescent="0.25">
      <c r="A33" s="5" t="s">
        <v>153</v>
      </c>
      <c r="B33" s="30" t="s">
        <v>154</v>
      </c>
      <c r="C33" s="20">
        <f>C34</f>
        <v>192000</v>
      </c>
      <c r="D33" s="20">
        <f t="shared" ref="D33:E34" si="9">D34</f>
        <v>120000</v>
      </c>
      <c r="E33" s="20">
        <f t="shared" si="9"/>
        <v>120000</v>
      </c>
    </row>
    <row r="34" spans="1:5" ht="90" customHeight="1" x14ac:dyDescent="0.25">
      <c r="A34" s="23" t="s">
        <v>155</v>
      </c>
      <c r="B34" s="14" t="s">
        <v>156</v>
      </c>
      <c r="C34" s="19">
        <f>C35</f>
        <v>192000</v>
      </c>
      <c r="D34" s="19">
        <f t="shared" si="9"/>
        <v>120000</v>
      </c>
      <c r="E34" s="19">
        <f t="shared" si="9"/>
        <v>120000</v>
      </c>
    </row>
    <row r="35" spans="1:5" ht="90" customHeight="1" x14ac:dyDescent="0.25">
      <c r="A35" s="23" t="s">
        <v>209</v>
      </c>
      <c r="B35" s="14" t="s">
        <v>210</v>
      </c>
      <c r="C35" s="19">
        <f>C36</f>
        <v>192000</v>
      </c>
      <c r="D35" s="19">
        <f t="shared" ref="D35:E35" si="10">D36</f>
        <v>120000</v>
      </c>
      <c r="E35" s="19">
        <f t="shared" si="10"/>
        <v>120000</v>
      </c>
    </row>
    <row r="36" spans="1:5" ht="75" customHeight="1" x14ac:dyDescent="0.25">
      <c r="A36" s="23" t="s">
        <v>157</v>
      </c>
      <c r="B36" s="14" t="s">
        <v>158</v>
      </c>
      <c r="C36" s="19">
        <v>192000</v>
      </c>
      <c r="D36" s="19">
        <v>120000</v>
      </c>
      <c r="E36" s="19">
        <v>120000</v>
      </c>
    </row>
    <row r="37" spans="1:5" ht="30.75" customHeight="1" x14ac:dyDescent="0.25">
      <c r="A37" s="22" t="s">
        <v>54</v>
      </c>
      <c r="B37" s="17" t="s">
        <v>26</v>
      </c>
      <c r="C37" s="20">
        <f>C38+C41</f>
        <v>162135.6</v>
      </c>
      <c r="D37" s="20">
        <f>D38+D41</f>
        <v>200474.23999999999</v>
      </c>
      <c r="E37" s="20">
        <f>E38+E41</f>
        <v>163248.49</v>
      </c>
    </row>
    <row r="38" spans="1:5" ht="15" customHeight="1" x14ac:dyDescent="0.25">
      <c r="A38" s="22" t="s">
        <v>55</v>
      </c>
      <c r="B38" s="6" t="s">
        <v>20</v>
      </c>
      <c r="C38" s="20">
        <f>C39</f>
        <v>162135.6</v>
      </c>
      <c r="D38" s="20">
        <f t="shared" ref="D38:E39" si="11">D39</f>
        <v>180000</v>
      </c>
      <c r="E38" s="20">
        <f t="shared" si="11"/>
        <v>150000</v>
      </c>
    </row>
    <row r="39" spans="1:5" ht="15" customHeight="1" x14ac:dyDescent="0.25">
      <c r="A39" s="23" t="s">
        <v>56</v>
      </c>
      <c r="B39" s="9" t="s">
        <v>21</v>
      </c>
      <c r="C39" s="19">
        <f>C40</f>
        <v>162135.6</v>
      </c>
      <c r="D39" s="19">
        <f t="shared" si="11"/>
        <v>180000</v>
      </c>
      <c r="E39" s="19">
        <f t="shared" si="11"/>
        <v>150000</v>
      </c>
    </row>
    <row r="40" spans="1:5" ht="27.6" x14ac:dyDescent="0.25">
      <c r="A40" s="23" t="s">
        <v>57</v>
      </c>
      <c r="B40" s="9" t="s">
        <v>22</v>
      </c>
      <c r="C40" s="19">
        <v>162135.6</v>
      </c>
      <c r="D40" s="19">
        <v>180000</v>
      </c>
      <c r="E40" s="19">
        <v>150000</v>
      </c>
    </row>
    <row r="41" spans="1:5" x14ac:dyDescent="0.25">
      <c r="A41" s="22" t="s">
        <v>159</v>
      </c>
      <c r="B41" s="15" t="s">
        <v>162</v>
      </c>
      <c r="C41" s="20">
        <f>C42</f>
        <v>0</v>
      </c>
      <c r="D41" s="20">
        <f t="shared" ref="D41:E42" si="12">D42</f>
        <v>20474.240000000002</v>
      </c>
      <c r="E41" s="20">
        <f t="shared" si="12"/>
        <v>13248.49</v>
      </c>
    </row>
    <row r="42" spans="1:5" ht="15" customHeight="1" x14ac:dyDescent="0.25">
      <c r="A42" s="23" t="s">
        <v>160</v>
      </c>
      <c r="B42" s="14" t="s">
        <v>163</v>
      </c>
      <c r="C42" s="19">
        <f>C43</f>
        <v>0</v>
      </c>
      <c r="D42" s="19">
        <f t="shared" si="12"/>
        <v>20474.240000000002</v>
      </c>
      <c r="E42" s="19">
        <f t="shared" si="12"/>
        <v>13248.49</v>
      </c>
    </row>
    <row r="43" spans="1:5" ht="27.6" x14ac:dyDescent="0.25">
      <c r="A43" s="23" t="s">
        <v>161</v>
      </c>
      <c r="B43" s="14" t="s">
        <v>164</v>
      </c>
      <c r="C43" s="19">
        <v>0</v>
      </c>
      <c r="D43" s="19">
        <v>20474.240000000002</v>
      </c>
      <c r="E43" s="19">
        <v>13248.49</v>
      </c>
    </row>
    <row r="44" spans="1:5" x14ac:dyDescent="0.25">
      <c r="A44" s="22" t="s">
        <v>233</v>
      </c>
      <c r="B44" s="30" t="s">
        <v>258</v>
      </c>
      <c r="C44" s="20">
        <f>C45</f>
        <v>47805</v>
      </c>
      <c r="D44" s="19">
        <v>0</v>
      </c>
      <c r="E44" s="19">
        <v>0</v>
      </c>
    </row>
    <row r="45" spans="1:5" ht="41.4" x14ac:dyDescent="0.25">
      <c r="A45" s="23" t="s">
        <v>234</v>
      </c>
      <c r="B45" s="14" t="s">
        <v>235</v>
      </c>
      <c r="C45" s="19">
        <f>C46</f>
        <v>47805</v>
      </c>
      <c r="D45" s="19">
        <v>0</v>
      </c>
      <c r="E45" s="19">
        <v>0</v>
      </c>
    </row>
    <row r="46" spans="1:5" ht="55.2" x14ac:dyDescent="0.25">
      <c r="A46" s="23" t="s">
        <v>236</v>
      </c>
      <c r="B46" s="14" t="s">
        <v>237</v>
      </c>
      <c r="C46" s="19">
        <v>47805</v>
      </c>
      <c r="D46" s="19">
        <v>0</v>
      </c>
      <c r="E46" s="19">
        <v>0</v>
      </c>
    </row>
    <row r="47" spans="1:5" ht="15" customHeight="1" x14ac:dyDescent="0.25">
      <c r="A47" s="22" t="s">
        <v>58</v>
      </c>
      <c r="B47" s="18" t="s">
        <v>23</v>
      </c>
      <c r="C47" s="20">
        <f>C48</f>
        <v>79630</v>
      </c>
      <c r="D47" s="20">
        <f t="shared" ref="D47:E48" si="13">D48</f>
        <v>10000</v>
      </c>
      <c r="E47" s="20">
        <f t="shared" si="13"/>
        <v>0</v>
      </c>
    </row>
    <row r="48" spans="1:5" x14ac:dyDescent="0.25">
      <c r="A48" s="23" t="s">
        <v>59</v>
      </c>
      <c r="B48" s="13" t="s">
        <v>24</v>
      </c>
      <c r="C48" s="19">
        <f>C49</f>
        <v>79630</v>
      </c>
      <c r="D48" s="19">
        <f t="shared" si="13"/>
        <v>10000</v>
      </c>
      <c r="E48" s="19">
        <f t="shared" si="13"/>
        <v>0</v>
      </c>
    </row>
    <row r="49" spans="1:5" ht="27.6" x14ac:dyDescent="0.25">
      <c r="A49" s="23" t="s">
        <v>60</v>
      </c>
      <c r="B49" s="41" t="s">
        <v>25</v>
      </c>
      <c r="C49" s="19">
        <v>79630</v>
      </c>
      <c r="D49" s="19">
        <v>10000</v>
      </c>
      <c r="E49" s="19">
        <v>0</v>
      </c>
    </row>
    <row r="50" spans="1:5" ht="15" customHeight="1" x14ac:dyDescent="0.25">
      <c r="A50" s="22" t="s">
        <v>61</v>
      </c>
      <c r="B50" s="16" t="s">
        <v>27</v>
      </c>
      <c r="C50" s="20">
        <f>C51</f>
        <v>9740964.4000000004</v>
      </c>
      <c r="D50" s="20">
        <f t="shared" ref="D50:E50" si="14">D51</f>
        <v>8518923.2899999991</v>
      </c>
      <c r="E50" s="20">
        <f t="shared" si="14"/>
        <v>8115693.29</v>
      </c>
    </row>
    <row r="51" spans="1:5" ht="45" customHeight="1" x14ac:dyDescent="0.25">
      <c r="A51" s="22" t="s">
        <v>62</v>
      </c>
      <c r="B51" s="16" t="s">
        <v>28</v>
      </c>
      <c r="C51" s="20">
        <f>C52+C55+C60+C63</f>
        <v>9740964.4000000004</v>
      </c>
      <c r="D51" s="20">
        <f>D52+D55+D60</f>
        <v>8518923.2899999991</v>
      </c>
      <c r="E51" s="20">
        <f>E52+E55+E60</f>
        <v>8115693.29</v>
      </c>
    </row>
    <row r="52" spans="1:5" ht="27.6" x14ac:dyDescent="0.25">
      <c r="A52" s="22" t="s">
        <v>63</v>
      </c>
      <c r="B52" s="16" t="s">
        <v>29</v>
      </c>
      <c r="C52" s="20">
        <f>C53</f>
        <v>5373150</v>
      </c>
      <c r="D52" s="20">
        <f t="shared" ref="D52:E53" si="15">D53</f>
        <v>4948650</v>
      </c>
      <c r="E52" s="20">
        <f t="shared" si="15"/>
        <v>4532800</v>
      </c>
    </row>
    <row r="53" spans="1:5" ht="27.6" x14ac:dyDescent="0.25">
      <c r="A53" s="23" t="s">
        <v>64</v>
      </c>
      <c r="B53" s="12" t="s">
        <v>30</v>
      </c>
      <c r="C53" s="19">
        <f>C54</f>
        <v>5373150</v>
      </c>
      <c r="D53" s="19">
        <f t="shared" si="15"/>
        <v>4948650</v>
      </c>
      <c r="E53" s="19">
        <f t="shared" si="15"/>
        <v>4532800</v>
      </c>
    </row>
    <row r="54" spans="1:5" ht="41.4" x14ac:dyDescent="0.25">
      <c r="A54" s="23" t="s">
        <v>65</v>
      </c>
      <c r="B54" s="12" t="s">
        <v>205</v>
      </c>
      <c r="C54" s="61">
        <v>5373150</v>
      </c>
      <c r="D54" s="19">
        <v>4948650</v>
      </c>
      <c r="E54" s="19">
        <v>4532800</v>
      </c>
    </row>
    <row r="55" spans="1:5" ht="28.5" customHeight="1" x14ac:dyDescent="0.25">
      <c r="A55" s="5" t="s">
        <v>196</v>
      </c>
      <c r="B55" s="30" t="s">
        <v>34</v>
      </c>
      <c r="C55" s="20">
        <f>C56+C58</f>
        <v>3051020.4</v>
      </c>
      <c r="D55" s="20">
        <f t="shared" ref="D55:E55" si="16">D56+D58</f>
        <v>3212713.29</v>
      </c>
      <c r="E55" s="20">
        <f t="shared" si="16"/>
        <v>3212713.29</v>
      </c>
    </row>
    <row r="56" spans="1:5" ht="28.5" customHeight="1" x14ac:dyDescent="0.25">
      <c r="A56" s="5" t="s">
        <v>247</v>
      </c>
      <c r="B56" s="30" t="s">
        <v>248</v>
      </c>
      <c r="C56" s="20">
        <f>C57</f>
        <v>51020.4</v>
      </c>
      <c r="D56" s="20">
        <f t="shared" ref="D56:E56" si="17">D57</f>
        <v>0</v>
      </c>
      <c r="E56" s="20">
        <f t="shared" si="17"/>
        <v>0</v>
      </c>
    </row>
    <row r="57" spans="1:5" ht="28.5" customHeight="1" x14ac:dyDescent="0.25">
      <c r="A57" s="7" t="s">
        <v>245</v>
      </c>
      <c r="B57" s="14" t="s">
        <v>246</v>
      </c>
      <c r="C57" s="19">
        <v>51020.4</v>
      </c>
      <c r="D57" s="19">
        <v>0</v>
      </c>
      <c r="E57" s="19">
        <v>0</v>
      </c>
    </row>
    <row r="58" spans="1:5" x14ac:dyDescent="0.25">
      <c r="A58" s="22" t="s">
        <v>66</v>
      </c>
      <c r="B58" s="30" t="s">
        <v>35</v>
      </c>
      <c r="C58" s="20">
        <f>C59</f>
        <v>3000000</v>
      </c>
      <c r="D58" s="20">
        <f t="shared" ref="D58:E58" si="18">D59</f>
        <v>3212713.29</v>
      </c>
      <c r="E58" s="20">
        <f t="shared" si="18"/>
        <v>3212713.29</v>
      </c>
    </row>
    <row r="59" spans="1:5" ht="15" customHeight="1" x14ac:dyDescent="0.25">
      <c r="A59" s="23" t="s">
        <v>67</v>
      </c>
      <c r="B59" s="14" t="s">
        <v>36</v>
      </c>
      <c r="C59" s="19">
        <v>3000000</v>
      </c>
      <c r="D59" s="19">
        <v>3212713.29</v>
      </c>
      <c r="E59" s="19">
        <v>3212713.29</v>
      </c>
    </row>
    <row r="60" spans="1:5" ht="27.6" x14ac:dyDescent="0.25">
      <c r="A60" s="5" t="s">
        <v>68</v>
      </c>
      <c r="B60" s="21" t="s">
        <v>31</v>
      </c>
      <c r="C60" s="20">
        <f>C61</f>
        <v>366794</v>
      </c>
      <c r="D60" s="20">
        <f t="shared" ref="D60:E60" si="19">D61</f>
        <v>357560</v>
      </c>
      <c r="E60" s="20">
        <f t="shared" si="19"/>
        <v>370180</v>
      </c>
    </row>
    <row r="61" spans="1:5" ht="41.4" x14ac:dyDescent="0.25">
      <c r="A61" s="23" t="s">
        <v>69</v>
      </c>
      <c r="B61" s="12" t="s">
        <v>32</v>
      </c>
      <c r="C61" s="19">
        <f>C62</f>
        <v>366794</v>
      </c>
      <c r="D61" s="19">
        <f>D62</f>
        <v>357560</v>
      </c>
      <c r="E61" s="19">
        <f>E62</f>
        <v>370180</v>
      </c>
    </row>
    <row r="62" spans="1:5" ht="41.4" x14ac:dyDescent="0.25">
      <c r="A62" s="23" t="s">
        <v>70</v>
      </c>
      <c r="B62" s="12" t="s">
        <v>33</v>
      </c>
      <c r="C62" s="19">
        <v>366794</v>
      </c>
      <c r="D62" s="19">
        <v>357560</v>
      </c>
      <c r="E62" s="19">
        <v>370180</v>
      </c>
    </row>
    <row r="63" spans="1:5" x14ac:dyDescent="0.25">
      <c r="A63" s="22" t="s">
        <v>263</v>
      </c>
      <c r="B63" s="18" t="s">
        <v>106</v>
      </c>
      <c r="C63" s="20">
        <f>C64</f>
        <v>950000</v>
      </c>
      <c r="D63" s="20">
        <v>0</v>
      </c>
      <c r="E63" s="20">
        <v>0</v>
      </c>
    </row>
    <row r="64" spans="1:5" ht="27" customHeight="1" x14ac:dyDescent="0.25">
      <c r="A64" s="23" t="s">
        <v>264</v>
      </c>
      <c r="B64" s="12" t="s">
        <v>266</v>
      </c>
      <c r="C64" s="19">
        <f>C65</f>
        <v>950000</v>
      </c>
      <c r="D64" s="19">
        <v>0</v>
      </c>
      <c r="E64" s="19">
        <v>0</v>
      </c>
    </row>
    <row r="65" spans="1:5" ht="33" customHeight="1" x14ac:dyDescent="0.25">
      <c r="A65" s="23" t="s">
        <v>265</v>
      </c>
      <c r="B65" s="12" t="s">
        <v>267</v>
      </c>
      <c r="C65" s="19">
        <v>950000</v>
      </c>
      <c r="D65" s="19">
        <v>0</v>
      </c>
      <c r="E65" s="19">
        <v>0</v>
      </c>
    </row>
    <row r="66" spans="1:5" x14ac:dyDescent="0.25">
      <c r="A66" s="76" t="s">
        <v>71</v>
      </c>
      <c r="B66" s="76"/>
      <c r="C66" s="20">
        <f>C13+C50</f>
        <v>17477535</v>
      </c>
      <c r="D66" s="20">
        <f>D13+D50</f>
        <v>15667397.529999999</v>
      </c>
      <c r="E66" s="20">
        <f>E13+E50</f>
        <v>14715941.780000001</v>
      </c>
    </row>
    <row r="68" spans="1:5" x14ac:dyDescent="0.25">
      <c r="D68" s="62"/>
      <c r="E68" s="62"/>
    </row>
    <row r="69" spans="1:5" x14ac:dyDescent="0.25">
      <c r="D69" s="62"/>
      <c r="E69" s="62"/>
    </row>
  </sheetData>
  <mergeCells count="5">
    <mergeCell ref="A66:B66"/>
    <mergeCell ref="A10:A11"/>
    <mergeCell ref="B10:B11"/>
    <mergeCell ref="C10:E10"/>
    <mergeCell ref="A8:E8"/>
  </mergeCells>
  <pageMargins left="0.78740157480314965" right="0.39370078740157483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I7" sqref="I7"/>
    </sheetView>
  </sheetViews>
  <sheetFormatPr defaultColWidth="9.109375" defaultRowHeight="13.8" x14ac:dyDescent="0.25"/>
  <cols>
    <col min="1" max="1" width="44.6640625" style="1" customWidth="1"/>
    <col min="2" max="3" width="3.6640625" style="1" customWidth="1"/>
    <col min="4" max="4" width="12.6640625" style="1" customWidth="1"/>
    <col min="5" max="5" width="4.6640625" style="1" customWidth="1"/>
    <col min="6" max="8" width="15.6640625" style="1" customWidth="1"/>
    <col min="9" max="16384" width="9.109375" style="1"/>
  </cols>
  <sheetData>
    <row r="1" spans="1:8" x14ac:dyDescent="0.25">
      <c r="A1" s="33"/>
      <c r="B1" s="33"/>
      <c r="C1" s="33"/>
      <c r="D1" s="33"/>
      <c r="E1" s="33"/>
      <c r="H1" s="35" t="s">
        <v>215</v>
      </c>
    </row>
    <row r="2" spans="1:8" x14ac:dyDescent="0.25">
      <c r="A2" s="35"/>
      <c r="B2" s="35"/>
      <c r="C2" s="35"/>
      <c r="D2" s="35"/>
      <c r="E2" s="35"/>
      <c r="H2" s="35" t="s">
        <v>194</v>
      </c>
    </row>
    <row r="3" spans="1:8" x14ac:dyDescent="0.25">
      <c r="A3" s="35"/>
      <c r="B3" s="35"/>
      <c r="C3" s="35"/>
      <c r="D3" s="35"/>
      <c r="E3" s="35"/>
      <c r="H3" s="35" t="s">
        <v>146</v>
      </c>
    </row>
    <row r="4" spans="1:8" x14ac:dyDescent="0.25">
      <c r="A4" s="35"/>
      <c r="B4" s="35"/>
      <c r="C4" s="35"/>
      <c r="D4" s="35"/>
      <c r="E4" s="35"/>
      <c r="H4" s="35" t="s">
        <v>195</v>
      </c>
    </row>
    <row r="5" spans="1:8" x14ac:dyDescent="0.25">
      <c r="A5" s="35" t="s">
        <v>197</v>
      </c>
      <c r="B5" s="35"/>
      <c r="C5" s="35"/>
      <c r="D5" s="35"/>
      <c r="E5" s="35"/>
      <c r="H5" s="35" t="s">
        <v>255</v>
      </c>
    </row>
    <row r="6" spans="1:8" x14ac:dyDescent="0.25">
      <c r="A6" s="35"/>
      <c r="B6" s="35"/>
      <c r="C6" s="35"/>
      <c r="D6" s="35"/>
      <c r="E6" s="35"/>
      <c r="G6" s="74"/>
      <c r="H6" s="75"/>
    </row>
    <row r="8" spans="1:8" ht="66" customHeight="1" x14ac:dyDescent="0.3">
      <c r="A8" s="87" t="s">
        <v>212</v>
      </c>
      <c r="B8" s="87"/>
      <c r="C8" s="87"/>
      <c r="D8" s="87"/>
      <c r="E8" s="87"/>
      <c r="F8" s="87"/>
      <c r="G8" s="82"/>
      <c r="H8" s="82"/>
    </row>
    <row r="9" spans="1:8" ht="9.75" customHeight="1" x14ac:dyDescent="0.25">
      <c r="A9" s="57"/>
      <c r="B9" s="57"/>
      <c r="C9" s="57"/>
      <c r="D9" s="57"/>
      <c r="E9" s="57"/>
      <c r="F9" s="57"/>
    </row>
    <row r="10" spans="1:8" x14ac:dyDescent="0.25">
      <c r="H10" s="36" t="s">
        <v>0</v>
      </c>
    </row>
    <row r="11" spans="1:8" ht="19.5" customHeight="1" x14ac:dyDescent="0.25">
      <c r="A11" s="79" t="s">
        <v>72</v>
      </c>
      <c r="B11" s="79" t="s">
        <v>73</v>
      </c>
      <c r="C11" s="79"/>
      <c r="D11" s="79"/>
      <c r="E11" s="79"/>
      <c r="F11" s="79" t="s">
        <v>3</v>
      </c>
      <c r="G11" s="86"/>
      <c r="H11" s="86"/>
    </row>
    <row r="12" spans="1:8" ht="60.6" x14ac:dyDescent="0.25">
      <c r="A12" s="79"/>
      <c r="B12" s="59" t="s">
        <v>74</v>
      </c>
      <c r="C12" s="59" t="s">
        <v>75</v>
      </c>
      <c r="D12" s="37" t="s">
        <v>76</v>
      </c>
      <c r="E12" s="59" t="s">
        <v>77</v>
      </c>
      <c r="F12" s="58" t="s">
        <v>144</v>
      </c>
      <c r="G12" s="58" t="s">
        <v>202</v>
      </c>
      <c r="H12" s="58" t="s">
        <v>206</v>
      </c>
    </row>
    <row r="13" spans="1:8" s="38" customFormat="1" ht="10.199999999999999" x14ac:dyDescent="0.2">
      <c r="A13" s="44">
        <v>1</v>
      </c>
      <c r="B13" s="44">
        <v>2</v>
      </c>
      <c r="C13" s="44">
        <v>3</v>
      </c>
      <c r="D13" s="44">
        <v>4</v>
      </c>
      <c r="E13" s="44">
        <v>5</v>
      </c>
      <c r="F13" s="44">
        <v>6</v>
      </c>
      <c r="G13" s="44">
        <v>7</v>
      </c>
      <c r="H13" s="44">
        <v>8</v>
      </c>
    </row>
    <row r="14" spans="1:8" ht="15" customHeight="1" x14ac:dyDescent="0.25">
      <c r="A14" s="16" t="s">
        <v>78</v>
      </c>
      <c r="B14" s="28" t="s">
        <v>86</v>
      </c>
      <c r="C14" s="28" t="s">
        <v>87</v>
      </c>
      <c r="D14" s="28" t="s">
        <v>88</v>
      </c>
      <c r="E14" s="28" t="s">
        <v>89</v>
      </c>
      <c r="F14" s="60">
        <f>F15+F22+F33+F40</f>
        <v>7690555</v>
      </c>
      <c r="G14" s="60">
        <f t="shared" ref="G14:H14" si="0">G15+G22+G33+G40</f>
        <v>6579130</v>
      </c>
      <c r="H14" s="60">
        <f t="shared" si="0"/>
        <v>6579130</v>
      </c>
    </row>
    <row r="15" spans="1:8" ht="42.75" customHeight="1" x14ac:dyDescent="0.25">
      <c r="A15" s="27" t="s">
        <v>79</v>
      </c>
      <c r="B15" s="28" t="s">
        <v>86</v>
      </c>
      <c r="C15" s="28" t="s">
        <v>90</v>
      </c>
      <c r="D15" s="28" t="s">
        <v>88</v>
      </c>
      <c r="E15" s="28" t="s">
        <v>89</v>
      </c>
      <c r="F15" s="20">
        <f t="shared" ref="F15:H20" si="1">F16</f>
        <v>1640032</v>
      </c>
      <c r="G15" s="20">
        <f t="shared" si="1"/>
        <v>1442000</v>
      </c>
      <c r="H15" s="20">
        <f t="shared" si="1"/>
        <v>1442000</v>
      </c>
    </row>
    <row r="16" spans="1:8" ht="27.6" x14ac:dyDescent="0.25">
      <c r="A16" s="24" t="s">
        <v>80</v>
      </c>
      <c r="B16" s="25" t="s">
        <v>86</v>
      </c>
      <c r="C16" s="25" t="s">
        <v>90</v>
      </c>
      <c r="D16" s="25">
        <v>9900000000</v>
      </c>
      <c r="E16" s="25" t="s">
        <v>89</v>
      </c>
      <c r="F16" s="19">
        <f t="shared" si="1"/>
        <v>1640032</v>
      </c>
      <c r="G16" s="19">
        <f t="shared" si="1"/>
        <v>1442000</v>
      </c>
      <c r="H16" s="19">
        <f t="shared" si="1"/>
        <v>1442000</v>
      </c>
    </row>
    <row r="17" spans="1:8" ht="30" customHeight="1" x14ac:dyDescent="0.25">
      <c r="A17" s="24" t="s">
        <v>81</v>
      </c>
      <c r="B17" s="25" t="s">
        <v>86</v>
      </c>
      <c r="C17" s="25" t="s">
        <v>90</v>
      </c>
      <c r="D17" s="25">
        <v>9990000000</v>
      </c>
      <c r="E17" s="25" t="s">
        <v>89</v>
      </c>
      <c r="F17" s="19">
        <f t="shared" si="1"/>
        <v>1640032</v>
      </c>
      <c r="G17" s="19">
        <f t="shared" si="1"/>
        <v>1442000</v>
      </c>
      <c r="H17" s="19">
        <f t="shared" si="1"/>
        <v>1442000</v>
      </c>
    </row>
    <row r="18" spans="1:8" x14ac:dyDescent="0.25">
      <c r="A18" s="24" t="s">
        <v>82</v>
      </c>
      <c r="B18" s="25" t="s">
        <v>86</v>
      </c>
      <c r="C18" s="25" t="s">
        <v>90</v>
      </c>
      <c r="D18" s="26">
        <v>9999900000</v>
      </c>
      <c r="E18" s="25" t="s">
        <v>89</v>
      </c>
      <c r="F18" s="19">
        <f t="shared" si="1"/>
        <v>1640032</v>
      </c>
      <c r="G18" s="19">
        <f t="shared" si="1"/>
        <v>1442000</v>
      </c>
      <c r="H18" s="19">
        <f t="shared" si="1"/>
        <v>1442000</v>
      </c>
    </row>
    <row r="19" spans="1:8" x14ac:dyDescent="0.25">
      <c r="A19" s="24" t="s">
        <v>83</v>
      </c>
      <c r="B19" s="25" t="s">
        <v>86</v>
      </c>
      <c r="C19" s="25" t="s">
        <v>90</v>
      </c>
      <c r="D19" s="26">
        <v>9999910010</v>
      </c>
      <c r="E19" s="25" t="s">
        <v>89</v>
      </c>
      <c r="F19" s="19">
        <f t="shared" si="1"/>
        <v>1640032</v>
      </c>
      <c r="G19" s="19">
        <f t="shared" si="1"/>
        <v>1442000</v>
      </c>
      <c r="H19" s="19">
        <f t="shared" si="1"/>
        <v>1442000</v>
      </c>
    </row>
    <row r="20" spans="1:8" ht="75" customHeight="1" x14ac:dyDescent="0.25">
      <c r="A20" s="24" t="s">
        <v>84</v>
      </c>
      <c r="B20" s="25" t="s">
        <v>86</v>
      </c>
      <c r="C20" s="25" t="s">
        <v>90</v>
      </c>
      <c r="D20" s="26">
        <v>9999910010</v>
      </c>
      <c r="E20" s="25" t="s">
        <v>96</v>
      </c>
      <c r="F20" s="19">
        <f t="shared" si="1"/>
        <v>1640032</v>
      </c>
      <c r="G20" s="19">
        <f t="shared" si="1"/>
        <v>1442000</v>
      </c>
      <c r="H20" s="19">
        <f t="shared" si="1"/>
        <v>1442000</v>
      </c>
    </row>
    <row r="21" spans="1:8" ht="27.6" x14ac:dyDescent="0.25">
      <c r="A21" s="24" t="s">
        <v>85</v>
      </c>
      <c r="B21" s="25" t="s">
        <v>86</v>
      </c>
      <c r="C21" s="25" t="s">
        <v>90</v>
      </c>
      <c r="D21" s="26">
        <v>9999910010</v>
      </c>
      <c r="E21" s="25" t="s">
        <v>95</v>
      </c>
      <c r="F21" s="19">
        <v>1640032</v>
      </c>
      <c r="G21" s="19">
        <v>1442000</v>
      </c>
      <c r="H21" s="19">
        <v>1442000</v>
      </c>
    </row>
    <row r="22" spans="1:8" ht="75" customHeight="1" x14ac:dyDescent="0.25">
      <c r="A22" s="27" t="s">
        <v>97</v>
      </c>
      <c r="B22" s="28" t="s">
        <v>86</v>
      </c>
      <c r="C22" s="28" t="s">
        <v>92</v>
      </c>
      <c r="D22" s="28" t="s">
        <v>88</v>
      </c>
      <c r="E22" s="28" t="s">
        <v>89</v>
      </c>
      <c r="F22" s="20">
        <f>F23</f>
        <v>2449968</v>
      </c>
      <c r="G22" s="20">
        <f t="shared" ref="G22:H25" si="2">G23</f>
        <v>2100000</v>
      </c>
      <c r="H22" s="20">
        <f t="shared" si="2"/>
        <v>2100000</v>
      </c>
    </row>
    <row r="23" spans="1:8" ht="27.6" x14ac:dyDescent="0.25">
      <c r="A23" s="11" t="s">
        <v>80</v>
      </c>
      <c r="B23" s="25" t="s">
        <v>86</v>
      </c>
      <c r="C23" s="25" t="s">
        <v>92</v>
      </c>
      <c r="D23" s="26">
        <v>9900000000</v>
      </c>
      <c r="E23" s="25" t="s">
        <v>89</v>
      </c>
      <c r="F23" s="19">
        <f>F24</f>
        <v>2449968</v>
      </c>
      <c r="G23" s="19">
        <f t="shared" si="2"/>
        <v>2100000</v>
      </c>
      <c r="H23" s="19">
        <f t="shared" si="2"/>
        <v>2100000</v>
      </c>
    </row>
    <row r="24" spans="1:8" ht="30" customHeight="1" x14ac:dyDescent="0.25">
      <c r="A24" s="11" t="s">
        <v>81</v>
      </c>
      <c r="B24" s="25" t="s">
        <v>86</v>
      </c>
      <c r="C24" s="25" t="s">
        <v>92</v>
      </c>
      <c r="D24" s="26">
        <v>9990000000</v>
      </c>
      <c r="E24" s="25" t="s">
        <v>89</v>
      </c>
      <c r="F24" s="19">
        <f>F25</f>
        <v>2449968</v>
      </c>
      <c r="G24" s="19">
        <f t="shared" si="2"/>
        <v>2100000</v>
      </c>
      <c r="H24" s="19">
        <f t="shared" si="2"/>
        <v>2100000</v>
      </c>
    </row>
    <row r="25" spans="1:8" x14ac:dyDescent="0.25">
      <c r="A25" s="11" t="s">
        <v>82</v>
      </c>
      <c r="B25" s="25" t="s">
        <v>86</v>
      </c>
      <c r="C25" s="25" t="s">
        <v>92</v>
      </c>
      <c r="D25" s="26">
        <v>9999900000</v>
      </c>
      <c r="E25" s="25" t="s">
        <v>89</v>
      </c>
      <c r="F25" s="19">
        <f>F26</f>
        <v>2449968</v>
      </c>
      <c r="G25" s="19">
        <f t="shared" si="2"/>
        <v>2100000</v>
      </c>
      <c r="H25" s="19">
        <f t="shared" si="2"/>
        <v>2100000</v>
      </c>
    </row>
    <row r="26" spans="1:8" x14ac:dyDescent="0.25">
      <c r="A26" s="11" t="s">
        <v>98</v>
      </c>
      <c r="B26" s="25" t="s">
        <v>86</v>
      </c>
      <c r="C26" s="25" t="s">
        <v>92</v>
      </c>
      <c r="D26" s="26">
        <v>9999910020</v>
      </c>
      <c r="E26" s="25" t="s">
        <v>89</v>
      </c>
      <c r="F26" s="19">
        <f>F27+F29+F31</f>
        <v>2449968</v>
      </c>
      <c r="G26" s="19">
        <f t="shared" ref="G26:H26" si="3">G27+G29+G31</f>
        <v>2100000</v>
      </c>
      <c r="H26" s="19">
        <f t="shared" si="3"/>
        <v>2100000</v>
      </c>
    </row>
    <row r="27" spans="1:8" ht="75" customHeight="1" x14ac:dyDescent="0.25">
      <c r="A27" s="24" t="s">
        <v>99</v>
      </c>
      <c r="B27" s="25" t="s">
        <v>86</v>
      </c>
      <c r="C27" s="25" t="s">
        <v>92</v>
      </c>
      <c r="D27" s="26">
        <v>9999910020</v>
      </c>
      <c r="E27" s="26">
        <v>100</v>
      </c>
      <c r="F27" s="19">
        <f>F28</f>
        <v>2414968</v>
      </c>
      <c r="G27" s="19">
        <f t="shared" ref="G27:H27" si="4">G28</f>
        <v>2092000</v>
      </c>
      <c r="H27" s="19">
        <f t="shared" si="4"/>
        <v>2092000</v>
      </c>
    </row>
    <row r="28" spans="1:8" ht="27.6" x14ac:dyDescent="0.25">
      <c r="A28" s="24" t="s">
        <v>85</v>
      </c>
      <c r="B28" s="25" t="s">
        <v>86</v>
      </c>
      <c r="C28" s="25" t="s">
        <v>92</v>
      </c>
      <c r="D28" s="26">
        <v>9999910020</v>
      </c>
      <c r="E28" s="26">
        <v>120</v>
      </c>
      <c r="F28" s="19">
        <v>2414968</v>
      </c>
      <c r="G28" s="19">
        <v>2092000</v>
      </c>
      <c r="H28" s="19">
        <v>2092000</v>
      </c>
    </row>
    <row r="29" spans="1:8" ht="30" customHeight="1" x14ac:dyDescent="0.25">
      <c r="A29" s="24" t="s">
        <v>116</v>
      </c>
      <c r="B29" s="25" t="s">
        <v>86</v>
      </c>
      <c r="C29" s="25" t="s">
        <v>92</v>
      </c>
      <c r="D29" s="26">
        <v>9999910020</v>
      </c>
      <c r="E29" s="26">
        <v>200</v>
      </c>
      <c r="F29" s="19">
        <f>F30</f>
        <v>22000</v>
      </c>
      <c r="G29" s="19">
        <f t="shared" ref="G29:H29" si="5">G30</f>
        <v>5000</v>
      </c>
      <c r="H29" s="19">
        <f t="shared" si="5"/>
        <v>5000</v>
      </c>
    </row>
    <row r="30" spans="1:8" ht="41.4" x14ac:dyDescent="0.25">
      <c r="A30" s="24" t="s">
        <v>101</v>
      </c>
      <c r="B30" s="25" t="s">
        <v>86</v>
      </c>
      <c r="C30" s="25" t="s">
        <v>92</v>
      </c>
      <c r="D30" s="26">
        <v>9999910020</v>
      </c>
      <c r="E30" s="26">
        <v>240</v>
      </c>
      <c r="F30" s="19">
        <v>22000</v>
      </c>
      <c r="G30" s="19">
        <v>5000</v>
      </c>
      <c r="H30" s="19">
        <v>5000</v>
      </c>
    </row>
    <row r="31" spans="1:8" x14ac:dyDescent="0.25">
      <c r="A31" s="24" t="s">
        <v>102</v>
      </c>
      <c r="B31" s="25" t="s">
        <v>86</v>
      </c>
      <c r="C31" s="25" t="s">
        <v>92</v>
      </c>
      <c r="D31" s="26">
        <v>9999910020</v>
      </c>
      <c r="E31" s="26">
        <v>800</v>
      </c>
      <c r="F31" s="19">
        <f>F32</f>
        <v>13000</v>
      </c>
      <c r="G31" s="19">
        <f t="shared" ref="G31:H31" si="6">G32</f>
        <v>3000</v>
      </c>
      <c r="H31" s="19">
        <f t="shared" si="6"/>
        <v>3000</v>
      </c>
    </row>
    <row r="32" spans="1:8" x14ac:dyDescent="0.25">
      <c r="A32" s="24" t="s">
        <v>103</v>
      </c>
      <c r="B32" s="25" t="s">
        <v>86</v>
      </c>
      <c r="C32" s="25" t="s">
        <v>92</v>
      </c>
      <c r="D32" s="26">
        <v>9999910020</v>
      </c>
      <c r="E32" s="26">
        <v>850</v>
      </c>
      <c r="F32" s="19">
        <v>13000</v>
      </c>
      <c r="G32" s="19">
        <v>3000</v>
      </c>
      <c r="H32" s="19">
        <v>3000</v>
      </c>
    </row>
    <row r="33" spans="1:8" ht="55.2" x14ac:dyDescent="0.25">
      <c r="A33" s="17" t="s">
        <v>104</v>
      </c>
      <c r="B33" s="28" t="s">
        <v>86</v>
      </c>
      <c r="C33" s="31" t="s">
        <v>94</v>
      </c>
      <c r="D33" s="31" t="s">
        <v>88</v>
      </c>
      <c r="E33" s="31" t="s">
        <v>89</v>
      </c>
      <c r="F33" s="20">
        <f t="shared" ref="F33:H38" si="7">F34</f>
        <v>127000</v>
      </c>
      <c r="G33" s="20">
        <f t="shared" si="7"/>
        <v>0</v>
      </c>
      <c r="H33" s="20">
        <f t="shared" si="7"/>
        <v>0</v>
      </c>
    </row>
    <row r="34" spans="1:8" ht="27.6" x14ac:dyDescent="0.25">
      <c r="A34" s="11" t="s">
        <v>80</v>
      </c>
      <c r="B34" s="25" t="s">
        <v>86</v>
      </c>
      <c r="C34" s="32" t="s">
        <v>94</v>
      </c>
      <c r="D34" s="26">
        <v>9900000000</v>
      </c>
      <c r="E34" s="32" t="s">
        <v>89</v>
      </c>
      <c r="F34" s="19">
        <f t="shared" si="7"/>
        <v>127000</v>
      </c>
      <c r="G34" s="19">
        <f t="shared" si="7"/>
        <v>0</v>
      </c>
      <c r="H34" s="19">
        <f t="shared" si="7"/>
        <v>0</v>
      </c>
    </row>
    <row r="35" spans="1:8" ht="30" customHeight="1" x14ac:dyDescent="0.25">
      <c r="A35" s="11" t="s">
        <v>81</v>
      </c>
      <c r="B35" s="25" t="s">
        <v>86</v>
      </c>
      <c r="C35" s="32" t="s">
        <v>94</v>
      </c>
      <c r="D35" s="26">
        <v>9990000000</v>
      </c>
      <c r="E35" s="32" t="s">
        <v>89</v>
      </c>
      <c r="F35" s="19">
        <f t="shared" si="7"/>
        <v>127000</v>
      </c>
      <c r="G35" s="19">
        <f t="shared" si="7"/>
        <v>0</v>
      </c>
      <c r="H35" s="19">
        <f t="shared" si="7"/>
        <v>0</v>
      </c>
    </row>
    <row r="36" spans="1:8" x14ac:dyDescent="0.25">
      <c r="A36" s="11" t="s">
        <v>82</v>
      </c>
      <c r="B36" s="25" t="s">
        <v>86</v>
      </c>
      <c r="C36" s="32" t="s">
        <v>94</v>
      </c>
      <c r="D36" s="26">
        <v>9999900000</v>
      </c>
      <c r="E36" s="32" t="s">
        <v>89</v>
      </c>
      <c r="F36" s="19">
        <f t="shared" si="7"/>
        <v>127000</v>
      </c>
      <c r="G36" s="19">
        <f t="shared" si="7"/>
        <v>0</v>
      </c>
      <c r="H36" s="19">
        <f t="shared" si="7"/>
        <v>0</v>
      </c>
    </row>
    <row r="37" spans="1:8" ht="96.6" x14ac:dyDescent="0.25">
      <c r="A37" s="11" t="s">
        <v>110</v>
      </c>
      <c r="B37" s="25" t="s">
        <v>86</v>
      </c>
      <c r="C37" s="32" t="s">
        <v>94</v>
      </c>
      <c r="D37" s="32" t="s">
        <v>107</v>
      </c>
      <c r="E37" s="32" t="s">
        <v>89</v>
      </c>
      <c r="F37" s="19">
        <f t="shared" si="7"/>
        <v>127000</v>
      </c>
      <c r="G37" s="19">
        <f t="shared" si="7"/>
        <v>0</v>
      </c>
      <c r="H37" s="19">
        <f t="shared" si="7"/>
        <v>0</v>
      </c>
    </row>
    <row r="38" spans="1:8" x14ac:dyDescent="0.25">
      <c r="A38" s="24" t="s">
        <v>105</v>
      </c>
      <c r="B38" s="25" t="s">
        <v>86</v>
      </c>
      <c r="C38" s="32" t="s">
        <v>94</v>
      </c>
      <c r="D38" s="32" t="s">
        <v>107</v>
      </c>
      <c r="E38" s="32" t="s">
        <v>108</v>
      </c>
      <c r="F38" s="19">
        <f t="shared" si="7"/>
        <v>127000</v>
      </c>
      <c r="G38" s="19">
        <f t="shared" si="7"/>
        <v>0</v>
      </c>
      <c r="H38" s="19">
        <f t="shared" si="7"/>
        <v>0</v>
      </c>
    </row>
    <row r="39" spans="1:8" x14ac:dyDescent="0.25">
      <c r="A39" s="24" t="s">
        <v>106</v>
      </c>
      <c r="B39" s="25" t="s">
        <v>86</v>
      </c>
      <c r="C39" s="32" t="s">
        <v>94</v>
      </c>
      <c r="D39" s="32" t="s">
        <v>107</v>
      </c>
      <c r="E39" s="32" t="s">
        <v>109</v>
      </c>
      <c r="F39" s="19">
        <v>127000</v>
      </c>
      <c r="G39" s="3">
        <v>0</v>
      </c>
      <c r="H39" s="3">
        <v>0</v>
      </c>
    </row>
    <row r="40" spans="1:8" x14ac:dyDescent="0.25">
      <c r="A40" s="17" t="s">
        <v>114</v>
      </c>
      <c r="B40" s="28" t="s">
        <v>86</v>
      </c>
      <c r="C40" s="31" t="s">
        <v>117</v>
      </c>
      <c r="D40" s="31" t="s">
        <v>88</v>
      </c>
      <c r="E40" s="31" t="s">
        <v>89</v>
      </c>
      <c r="F40" s="20">
        <f>F41</f>
        <v>3473555</v>
      </c>
      <c r="G40" s="20">
        <f t="shared" ref="G40:H43" si="8">G41</f>
        <v>3037130</v>
      </c>
      <c r="H40" s="20">
        <f t="shared" si="8"/>
        <v>3037130</v>
      </c>
    </row>
    <row r="41" spans="1:8" ht="75" customHeight="1" x14ac:dyDescent="0.25">
      <c r="A41" s="48" t="s">
        <v>224</v>
      </c>
      <c r="B41" s="25" t="s">
        <v>86</v>
      </c>
      <c r="C41" s="32" t="s">
        <v>117</v>
      </c>
      <c r="D41" s="31" t="s">
        <v>132</v>
      </c>
      <c r="E41" s="32" t="s">
        <v>89</v>
      </c>
      <c r="F41" s="20">
        <f>F42</f>
        <v>3473555</v>
      </c>
      <c r="G41" s="20">
        <f t="shared" si="8"/>
        <v>3037130</v>
      </c>
      <c r="H41" s="20">
        <f t="shared" si="8"/>
        <v>3037130</v>
      </c>
    </row>
    <row r="42" spans="1:8" ht="69" x14ac:dyDescent="0.25">
      <c r="A42" s="45" t="s">
        <v>225</v>
      </c>
      <c r="B42" s="25" t="s">
        <v>86</v>
      </c>
      <c r="C42" s="32" t="s">
        <v>117</v>
      </c>
      <c r="D42" s="32" t="s">
        <v>181</v>
      </c>
      <c r="E42" s="32" t="s">
        <v>89</v>
      </c>
      <c r="F42" s="19">
        <f>F43</f>
        <v>3473555</v>
      </c>
      <c r="G42" s="19">
        <f t="shared" si="8"/>
        <v>3037130</v>
      </c>
      <c r="H42" s="19">
        <f t="shared" si="8"/>
        <v>3037130</v>
      </c>
    </row>
    <row r="43" spans="1:8" ht="27.6" x14ac:dyDescent="0.25">
      <c r="A43" s="45" t="s">
        <v>176</v>
      </c>
      <c r="B43" s="25" t="s">
        <v>86</v>
      </c>
      <c r="C43" s="32" t="s">
        <v>117</v>
      </c>
      <c r="D43" s="32" t="s">
        <v>182</v>
      </c>
      <c r="E43" s="32" t="s">
        <v>89</v>
      </c>
      <c r="F43" s="19">
        <f>F44</f>
        <v>3473555</v>
      </c>
      <c r="G43" s="19">
        <f t="shared" si="8"/>
        <v>3037130</v>
      </c>
      <c r="H43" s="19">
        <f t="shared" si="8"/>
        <v>3037130</v>
      </c>
    </row>
    <row r="44" spans="1:8" ht="27.6" x14ac:dyDescent="0.25">
      <c r="A44" s="45" t="s">
        <v>183</v>
      </c>
      <c r="B44" s="25" t="s">
        <v>86</v>
      </c>
      <c r="C44" s="32" t="s">
        <v>117</v>
      </c>
      <c r="D44" s="32" t="s">
        <v>180</v>
      </c>
      <c r="E44" s="32" t="s">
        <v>89</v>
      </c>
      <c r="F44" s="19">
        <f>F45+F47+F49</f>
        <v>3473555</v>
      </c>
      <c r="G44" s="19">
        <f t="shared" ref="G44:H44" si="9">G45+G47+G49</f>
        <v>3037130</v>
      </c>
      <c r="H44" s="19">
        <f t="shared" si="9"/>
        <v>3037130</v>
      </c>
    </row>
    <row r="45" spans="1:8" ht="75" customHeight="1" x14ac:dyDescent="0.25">
      <c r="A45" s="45" t="s">
        <v>179</v>
      </c>
      <c r="B45" s="25" t="s">
        <v>86</v>
      </c>
      <c r="C45" s="32" t="s">
        <v>117</v>
      </c>
      <c r="D45" s="32" t="s">
        <v>180</v>
      </c>
      <c r="E45" s="32" t="s">
        <v>96</v>
      </c>
      <c r="F45" s="19">
        <f>F46</f>
        <v>2492800</v>
      </c>
      <c r="G45" s="19">
        <f t="shared" ref="G45:H45" si="10">G46</f>
        <v>2235000</v>
      </c>
      <c r="H45" s="19">
        <f t="shared" si="10"/>
        <v>2235000</v>
      </c>
    </row>
    <row r="46" spans="1:8" ht="27.6" x14ac:dyDescent="0.25">
      <c r="A46" s="11" t="s">
        <v>115</v>
      </c>
      <c r="B46" s="25" t="s">
        <v>86</v>
      </c>
      <c r="C46" s="32" t="s">
        <v>117</v>
      </c>
      <c r="D46" s="32" t="s">
        <v>180</v>
      </c>
      <c r="E46" s="32" t="s">
        <v>118</v>
      </c>
      <c r="F46" s="19">
        <v>2492800</v>
      </c>
      <c r="G46" s="19">
        <v>2235000</v>
      </c>
      <c r="H46" s="19">
        <v>2235000</v>
      </c>
    </row>
    <row r="47" spans="1:8" ht="30" customHeight="1" x14ac:dyDescent="0.25">
      <c r="A47" s="24" t="s">
        <v>116</v>
      </c>
      <c r="B47" s="25" t="s">
        <v>86</v>
      </c>
      <c r="C47" s="32" t="s">
        <v>117</v>
      </c>
      <c r="D47" s="32" t="s">
        <v>180</v>
      </c>
      <c r="E47" s="32" t="s">
        <v>119</v>
      </c>
      <c r="F47" s="19">
        <f>F48</f>
        <v>952755</v>
      </c>
      <c r="G47" s="19">
        <f t="shared" ref="G47:H47" si="11">G48</f>
        <v>787130</v>
      </c>
      <c r="H47" s="19">
        <f t="shared" si="11"/>
        <v>787130</v>
      </c>
    </row>
    <row r="48" spans="1:8" ht="41.4" x14ac:dyDescent="0.25">
      <c r="A48" s="24" t="s">
        <v>101</v>
      </c>
      <c r="B48" s="25" t="s">
        <v>86</v>
      </c>
      <c r="C48" s="32" t="s">
        <v>117</v>
      </c>
      <c r="D48" s="32" t="s">
        <v>180</v>
      </c>
      <c r="E48" s="32" t="s">
        <v>120</v>
      </c>
      <c r="F48" s="19">
        <v>952755</v>
      </c>
      <c r="G48" s="19">
        <v>787130</v>
      </c>
      <c r="H48" s="19">
        <v>787130</v>
      </c>
    </row>
    <row r="49" spans="1:8" x14ac:dyDescent="0.25">
      <c r="A49" s="11" t="s">
        <v>102</v>
      </c>
      <c r="B49" s="25" t="s">
        <v>86</v>
      </c>
      <c r="C49" s="32" t="s">
        <v>117</v>
      </c>
      <c r="D49" s="32" t="s">
        <v>180</v>
      </c>
      <c r="E49" s="32" t="s">
        <v>112</v>
      </c>
      <c r="F49" s="19">
        <f>F50</f>
        <v>28000</v>
      </c>
      <c r="G49" s="19">
        <f t="shared" ref="G49:H49" si="12">G50</f>
        <v>15000</v>
      </c>
      <c r="H49" s="19">
        <f t="shared" si="12"/>
        <v>15000</v>
      </c>
    </row>
    <row r="50" spans="1:8" x14ac:dyDescent="0.25">
      <c r="A50" s="24" t="s">
        <v>103</v>
      </c>
      <c r="B50" s="25" t="s">
        <v>86</v>
      </c>
      <c r="C50" s="32" t="s">
        <v>117</v>
      </c>
      <c r="D50" s="32" t="s">
        <v>180</v>
      </c>
      <c r="E50" s="32" t="s">
        <v>121</v>
      </c>
      <c r="F50" s="19">
        <v>28000</v>
      </c>
      <c r="G50" s="19">
        <v>15000</v>
      </c>
      <c r="H50" s="19">
        <v>15000</v>
      </c>
    </row>
    <row r="51" spans="1:8" x14ac:dyDescent="0.25">
      <c r="A51" s="17" t="s">
        <v>125</v>
      </c>
      <c r="B51" s="28" t="s">
        <v>90</v>
      </c>
      <c r="C51" s="31" t="s">
        <v>87</v>
      </c>
      <c r="D51" s="31" t="s">
        <v>88</v>
      </c>
      <c r="E51" s="31" t="s">
        <v>89</v>
      </c>
      <c r="F51" s="20">
        <f t="shared" ref="F51:H56" si="13">F52</f>
        <v>366794</v>
      </c>
      <c r="G51" s="20">
        <f t="shared" si="13"/>
        <v>357560</v>
      </c>
      <c r="H51" s="20">
        <f t="shared" si="13"/>
        <v>370180</v>
      </c>
    </row>
    <row r="52" spans="1:8" ht="27.6" x14ac:dyDescent="0.25">
      <c r="A52" s="17" t="s">
        <v>126</v>
      </c>
      <c r="B52" s="28" t="s">
        <v>90</v>
      </c>
      <c r="C52" s="31" t="s">
        <v>91</v>
      </c>
      <c r="D52" s="31" t="s">
        <v>88</v>
      </c>
      <c r="E52" s="31" t="s">
        <v>89</v>
      </c>
      <c r="F52" s="20">
        <f t="shared" si="13"/>
        <v>366794</v>
      </c>
      <c r="G52" s="20">
        <f t="shared" si="13"/>
        <v>357560</v>
      </c>
      <c r="H52" s="20">
        <f t="shared" si="13"/>
        <v>370180</v>
      </c>
    </row>
    <row r="53" spans="1:8" ht="27.6" x14ac:dyDescent="0.25">
      <c r="A53" s="11" t="s">
        <v>80</v>
      </c>
      <c r="B53" s="25" t="s">
        <v>90</v>
      </c>
      <c r="C53" s="32" t="s">
        <v>91</v>
      </c>
      <c r="D53" s="32" t="s">
        <v>122</v>
      </c>
      <c r="E53" s="32" t="s">
        <v>89</v>
      </c>
      <c r="F53" s="19">
        <f t="shared" si="13"/>
        <v>366794</v>
      </c>
      <c r="G53" s="19">
        <f t="shared" si="13"/>
        <v>357560</v>
      </c>
      <c r="H53" s="19">
        <f t="shared" si="13"/>
        <v>370180</v>
      </c>
    </row>
    <row r="54" spans="1:8" ht="30" customHeight="1" x14ac:dyDescent="0.25">
      <c r="A54" s="11" t="s">
        <v>81</v>
      </c>
      <c r="B54" s="25" t="s">
        <v>90</v>
      </c>
      <c r="C54" s="32" t="s">
        <v>91</v>
      </c>
      <c r="D54" s="32" t="s">
        <v>123</v>
      </c>
      <c r="E54" s="32" t="s">
        <v>89</v>
      </c>
      <c r="F54" s="19">
        <f t="shared" si="13"/>
        <v>366794</v>
      </c>
      <c r="G54" s="19">
        <f t="shared" si="13"/>
        <v>357560</v>
      </c>
      <c r="H54" s="19">
        <f t="shared" si="13"/>
        <v>370180</v>
      </c>
    </row>
    <row r="55" spans="1:8" x14ac:dyDescent="0.25">
      <c r="A55" s="11" t="s">
        <v>82</v>
      </c>
      <c r="B55" s="25" t="s">
        <v>90</v>
      </c>
      <c r="C55" s="32" t="s">
        <v>91</v>
      </c>
      <c r="D55" s="32" t="s">
        <v>124</v>
      </c>
      <c r="E55" s="32" t="s">
        <v>89</v>
      </c>
      <c r="F55" s="19">
        <f t="shared" si="13"/>
        <v>366794</v>
      </c>
      <c r="G55" s="19">
        <f t="shared" si="13"/>
        <v>357560</v>
      </c>
      <c r="H55" s="19">
        <f t="shared" si="13"/>
        <v>370180</v>
      </c>
    </row>
    <row r="56" spans="1:8" ht="41.4" x14ac:dyDescent="0.25">
      <c r="A56" s="11" t="s">
        <v>127</v>
      </c>
      <c r="B56" s="25" t="s">
        <v>90</v>
      </c>
      <c r="C56" s="32" t="s">
        <v>91</v>
      </c>
      <c r="D56" s="32" t="s">
        <v>128</v>
      </c>
      <c r="E56" s="32" t="s">
        <v>89</v>
      </c>
      <c r="F56" s="19">
        <f t="shared" si="13"/>
        <v>366794</v>
      </c>
      <c r="G56" s="19">
        <f t="shared" si="13"/>
        <v>357560</v>
      </c>
      <c r="H56" s="19">
        <f t="shared" si="13"/>
        <v>370180</v>
      </c>
    </row>
    <row r="57" spans="1:8" ht="75" customHeight="1" x14ac:dyDescent="0.25">
      <c r="A57" s="24" t="s">
        <v>84</v>
      </c>
      <c r="B57" s="25" t="s">
        <v>90</v>
      </c>
      <c r="C57" s="32" t="s">
        <v>91</v>
      </c>
      <c r="D57" s="32" t="s">
        <v>128</v>
      </c>
      <c r="E57" s="32" t="s">
        <v>96</v>
      </c>
      <c r="F57" s="19">
        <f>F58</f>
        <v>366794</v>
      </c>
      <c r="G57" s="19">
        <f>G58</f>
        <v>357560</v>
      </c>
      <c r="H57" s="19">
        <f>H58</f>
        <v>370180</v>
      </c>
    </row>
    <row r="58" spans="1:8" ht="27.6" x14ac:dyDescent="0.25">
      <c r="A58" s="24" t="s">
        <v>85</v>
      </c>
      <c r="B58" s="25" t="s">
        <v>90</v>
      </c>
      <c r="C58" s="32" t="s">
        <v>91</v>
      </c>
      <c r="D58" s="32" t="s">
        <v>128</v>
      </c>
      <c r="E58" s="32" t="s">
        <v>95</v>
      </c>
      <c r="F58" s="19">
        <v>366794</v>
      </c>
      <c r="G58" s="19">
        <v>357560</v>
      </c>
      <c r="H58" s="19">
        <v>370180</v>
      </c>
    </row>
    <row r="59" spans="1:8" ht="27.6" x14ac:dyDescent="0.25">
      <c r="A59" s="27" t="str">
        <f>'[1]Приложение 6'!A64</f>
        <v>НАЦИОНАЛЬНАЯ БЕЗОПАСНОСТЬ И ПРАВООХРАНИТЕЛЬНАЯ ДЕЯТЕЛЬНОСТЬ</v>
      </c>
      <c r="B59" s="28" t="str">
        <f>'[1]Приложение 6'!B64</f>
        <v>03</v>
      </c>
      <c r="C59" s="31" t="str">
        <f>'[1]Приложение 6'!C64</f>
        <v>00</v>
      </c>
      <c r="D59" s="31" t="str">
        <f>'[1]Приложение 6'!D64</f>
        <v>0000000000</v>
      </c>
      <c r="E59" s="31" t="str">
        <f>'[1]Приложение 6'!E64</f>
        <v>000</v>
      </c>
      <c r="F59" s="20">
        <f t="shared" ref="F59:F65" si="14">F60</f>
        <v>36000</v>
      </c>
      <c r="G59" s="20">
        <f>'[1]Приложение 6'!G64</f>
        <v>0</v>
      </c>
      <c r="H59" s="20">
        <f>'[1]Приложение 6'!H64</f>
        <v>0</v>
      </c>
    </row>
    <row r="60" spans="1:8" ht="55.2" x14ac:dyDescent="0.25">
      <c r="A60" s="27" t="str">
        <f>'[1]Приложение 6'!A65</f>
        <v>Защита населения и территории от чрезвычайных ситуаций природного и техногенного характера, пожарная безопасность</v>
      </c>
      <c r="B60" s="28" t="str">
        <f>'[1]Приложение 6'!B65</f>
        <v>03</v>
      </c>
      <c r="C60" s="31" t="str">
        <f>'[1]Приложение 6'!C65</f>
        <v>10</v>
      </c>
      <c r="D60" s="31" t="str">
        <f>'[1]Приложение 6'!D65</f>
        <v>0000000000</v>
      </c>
      <c r="E60" s="31" t="str">
        <f>'[1]Приложение 6'!E65</f>
        <v>000</v>
      </c>
      <c r="F60" s="20">
        <f t="shared" si="14"/>
        <v>36000</v>
      </c>
      <c r="G60" s="20">
        <f>'[1]Приложение 6'!G65</f>
        <v>0</v>
      </c>
      <c r="H60" s="20">
        <f>'[1]Приложение 6'!H65</f>
        <v>0</v>
      </c>
    </row>
    <row r="61" spans="1:8" ht="55.2" x14ac:dyDescent="0.25">
      <c r="A61" s="27" t="s">
        <v>256</v>
      </c>
      <c r="B61" s="28" t="str">
        <f>'[1]Приложение 6'!B66</f>
        <v>03</v>
      </c>
      <c r="C61" s="31" t="str">
        <f>'[1]Приложение 6'!C66</f>
        <v>10</v>
      </c>
      <c r="D61" s="31" t="str">
        <f>'[1]Приложение 6'!D66</f>
        <v>0100000000</v>
      </c>
      <c r="E61" s="31" t="str">
        <f>'[1]Приложение 6'!E66</f>
        <v>000</v>
      </c>
      <c r="F61" s="20">
        <f t="shared" si="14"/>
        <v>36000</v>
      </c>
      <c r="G61" s="20">
        <f>'[1]Приложение 6'!G66</f>
        <v>0</v>
      </c>
      <c r="H61" s="20">
        <f>'[1]Приложение 6'!H66</f>
        <v>0</v>
      </c>
    </row>
    <row r="62" spans="1:8" ht="55.2" x14ac:dyDescent="0.25">
      <c r="A62" s="24" t="s">
        <v>257</v>
      </c>
      <c r="B62" s="25" t="str">
        <f>'[1]Приложение 6'!B67</f>
        <v>03</v>
      </c>
      <c r="C62" s="32" t="str">
        <f>'[1]Приложение 6'!C67</f>
        <v>10</v>
      </c>
      <c r="D62" s="32" t="str">
        <f>'[1]Приложение 6'!D67</f>
        <v>0190000000</v>
      </c>
      <c r="E62" s="32" t="str">
        <f>'[1]Приложение 6'!E67</f>
        <v>000</v>
      </c>
      <c r="F62" s="19">
        <f t="shared" si="14"/>
        <v>36000</v>
      </c>
      <c r="G62" s="19">
        <f>'[1]Приложение 6'!G67</f>
        <v>0</v>
      </c>
      <c r="H62" s="19">
        <f>'[1]Приложение 6'!H67</f>
        <v>0</v>
      </c>
    </row>
    <row r="63" spans="1:8" ht="27.6" x14ac:dyDescent="0.25">
      <c r="A63" s="24" t="str">
        <f>'[1]Приложение 6'!A68</f>
        <v>Основные мероприятия муниципальной программы</v>
      </c>
      <c r="B63" s="25" t="str">
        <f>'[1]Приложение 6'!B68</f>
        <v>03</v>
      </c>
      <c r="C63" s="32" t="str">
        <f>'[1]Приложение 6'!C68</f>
        <v>10</v>
      </c>
      <c r="D63" s="32" t="str">
        <f>'[1]Приложение 6'!D68</f>
        <v>0190100000</v>
      </c>
      <c r="E63" s="32" t="str">
        <f>'[1]Приложение 6'!E68</f>
        <v>000</v>
      </c>
      <c r="F63" s="19">
        <f t="shared" si="14"/>
        <v>36000</v>
      </c>
      <c r="G63" s="19">
        <f>'[1]Приложение 6'!G68</f>
        <v>0</v>
      </c>
      <c r="H63" s="19">
        <f>'[1]Приложение 6'!H68</f>
        <v>0</v>
      </c>
    </row>
    <row r="64" spans="1:8" ht="96.6" x14ac:dyDescent="0.25">
      <c r="A64" s="24" t="str">
        <f>'[1]Приложение 6'!A69</f>
        <v>Мероприятия, направленные на обеспечение условий, необходимых для предотвращения пожаров и чрезвычайных ситуаций, повышения уровня противопожарной защиты зданий и сооружений, сокращения  материальных потерь от пожаров на территории Новицкого сельского поселения</v>
      </c>
      <c r="B64" s="25" t="str">
        <f>'[1]Приложение 6'!B69</f>
        <v>03</v>
      </c>
      <c r="C64" s="32" t="str">
        <f>'[1]Приложение 6'!C69</f>
        <v>10</v>
      </c>
      <c r="D64" s="32" t="str">
        <f>'[1]Приложение 6'!D69</f>
        <v>0190100010</v>
      </c>
      <c r="E64" s="32" t="str">
        <f>'[1]Приложение 6'!E69</f>
        <v>000</v>
      </c>
      <c r="F64" s="19">
        <f t="shared" si="14"/>
        <v>36000</v>
      </c>
      <c r="G64" s="19">
        <f>'[1]Приложение 6'!G69</f>
        <v>0</v>
      </c>
      <c r="H64" s="19">
        <f>'[1]Приложение 6'!H69</f>
        <v>0</v>
      </c>
    </row>
    <row r="65" spans="1:8" ht="30" customHeight="1" x14ac:dyDescent="0.25">
      <c r="A65" s="24" t="str">
        <f>'[1]Приложение 6'!A70</f>
        <v>Закупка товаров, работ и услуг для обеспечения государственных (муниципальных) нужд</v>
      </c>
      <c r="B65" s="25" t="str">
        <f>'[1]Приложение 6'!B70</f>
        <v>03</v>
      </c>
      <c r="C65" s="32" t="str">
        <f>'[1]Приложение 6'!C70</f>
        <v>10</v>
      </c>
      <c r="D65" s="32" t="str">
        <f>'[1]Приложение 6'!D70</f>
        <v>0190100010</v>
      </c>
      <c r="E65" s="32" t="str">
        <f>'[1]Приложение 6'!E70</f>
        <v>200</v>
      </c>
      <c r="F65" s="19">
        <f t="shared" si="14"/>
        <v>36000</v>
      </c>
      <c r="G65" s="19">
        <f>'[1]Приложение 6'!G70</f>
        <v>0</v>
      </c>
      <c r="H65" s="19">
        <f>'[1]Приложение 6'!H70</f>
        <v>0</v>
      </c>
    </row>
    <row r="66" spans="1:8" ht="41.4" x14ac:dyDescent="0.25">
      <c r="A66" s="24" t="str">
        <f>'[1]Приложение 6'!A71</f>
        <v>Иные закупки товаров, работ и услуг для обеспечения государственных (муниципальных) нужд</v>
      </c>
      <c r="B66" s="25" t="str">
        <f>'[1]Приложение 6'!B71</f>
        <v>03</v>
      </c>
      <c r="C66" s="32" t="str">
        <f>'[1]Приложение 6'!C71</f>
        <v>10</v>
      </c>
      <c r="D66" s="32" t="str">
        <f>'[1]Приложение 6'!D71</f>
        <v>0190100010</v>
      </c>
      <c r="E66" s="32" t="str">
        <f>'[1]Приложение 6'!E71</f>
        <v>240</v>
      </c>
      <c r="F66" s="19">
        <v>36000</v>
      </c>
      <c r="G66" s="19">
        <f>'[1]Приложение 6'!G71</f>
        <v>0</v>
      </c>
      <c r="H66" s="19">
        <f>'[1]Приложение 6'!H71</f>
        <v>0</v>
      </c>
    </row>
    <row r="67" spans="1:8" ht="14.25" customHeight="1" x14ac:dyDescent="0.25">
      <c r="A67" s="46" t="s">
        <v>129</v>
      </c>
      <c r="B67" s="28" t="s">
        <v>93</v>
      </c>
      <c r="C67" s="31" t="s">
        <v>87</v>
      </c>
      <c r="D67" s="31" t="s">
        <v>88</v>
      </c>
      <c r="E67" s="31" t="s">
        <v>89</v>
      </c>
      <c r="F67" s="20">
        <f>F68</f>
        <v>4076745.29</v>
      </c>
      <c r="G67" s="20">
        <f t="shared" ref="G67:H67" si="15">G68</f>
        <v>5916639.9000000004</v>
      </c>
      <c r="H67" s="20">
        <f t="shared" si="15"/>
        <v>4537562.8499999996</v>
      </c>
    </row>
    <row r="68" spans="1:8" x14ac:dyDescent="0.25">
      <c r="A68" s="17" t="s">
        <v>130</v>
      </c>
      <c r="B68" s="28" t="s">
        <v>93</v>
      </c>
      <c r="C68" s="31" t="s">
        <v>91</v>
      </c>
      <c r="D68" s="31" t="s">
        <v>88</v>
      </c>
      <c r="E68" s="31" t="s">
        <v>89</v>
      </c>
      <c r="F68" s="20">
        <f>F69+F75</f>
        <v>4076745.29</v>
      </c>
      <c r="G68" s="20">
        <f t="shared" ref="G68:H68" si="16">G69+G75</f>
        <v>5916639.9000000004</v>
      </c>
      <c r="H68" s="20">
        <f t="shared" si="16"/>
        <v>4537562.8499999996</v>
      </c>
    </row>
    <row r="69" spans="1:8" ht="41.4" x14ac:dyDescent="0.25">
      <c r="A69" s="27" t="s">
        <v>218</v>
      </c>
      <c r="B69" s="25" t="s">
        <v>93</v>
      </c>
      <c r="C69" s="32" t="s">
        <v>91</v>
      </c>
      <c r="D69" s="31" t="s">
        <v>136</v>
      </c>
      <c r="E69" s="32" t="s">
        <v>89</v>
      </c>
      <c r="F69" s="20">
        <f>F70</f>
        <v>1046313.87</v>
      </c>
      <c r="G69" s="20">
        <f t="shared" ref="G69:H73" si="17">G70</f>
        <v>2671726.61</v>
      </c>
      <c r="H69" s="20">
        <f t="shared" si="17"/>
        <v>1292649.56</v>
      </c>
    </row>
    <row r="70" spans="1:8" ht="41.4" x14ac:dyDescent="0.25">
      <c r="A70" s="24" t="s">
        <v>219</v>
      </c>
      <c r="B70" s="25" t="s">
        <v>93</v>
      </c>
      <c r="C70" s="32" t="s">
        <v>91</v>
      </c>
      <c r="D70" s="32" t="s">
        <v>166</v>
      </c>
      <c r="E70" s="32" t="s">
        <v>89</v>
      </c>
      <c r="F70" s="19">
        <f>F71</f>
        <v>1046313.87</v>
      </c>
      <c r="G70" s="19">
        <f t="shared" si="17"/>
        <v>2671726.61</v>
      </c>
      <c r="H70" s="19">
        <f t="shared" si="17"/>
        <v>1292649.56</v>
      </c>
    </row>
    <row r="71" spans="1:8" ht="27.6" x14ac:dyDescent="0.25">
      <c r="A71" s="24" t="s">
        <v>165</v>
      </c>
      <c r="B71" s="25" t="s">
        <v>93</v>
      </c>
      <c r="C71" s="32" t="s">
        <v>91</v>
      </c>
      <c r="D71" s="32" t="s">
        <v>167</v>
      </c>
      <c r="E71" s="32" t="s">
        <v>89</v>
      </c>
      <c r="F71" s="19">
        <f>F72</f>
        <v>1046313.87</v>
      </c>
      <c r="G71" s="19">
        <f t="shared" si="17"/>
        <v>2671726.61</v>
      </c>
      <c r="H71" s="19">
        <f t="shared" si="17"/>
        <v>1292649.56</v>
      </c>
    </row>
    <row r="72" spans="1:8" ht="69" x14ac:dyDescent="0.25">
      <c r="A72" s="24" t="s">
        <v>198</v>
      </c>
      <c r="B72" s="25" t="s">
        <v>93</v>
      </c>
      <c r="C72" s="32" t="s">
        <v>91</v>
      </c>
      <c r="D72" s="32" t="s">
        <v>168</v>
      </c>
      <c r="E72" s="32" t="s">
        <v>89</v>
      </c>
      <c r="F72" s="19">
        <f>F73</f>
        <v>1046313.87</v>
      </c>
      <c r="G72" s="19">
        <f t="shared" si="17"/>
        <v>2671726.61</v>
      </c>
      <c r="H72" s="19">
        <f t="shared" si="17"/>
        <v>1292649.56</v>
      </c>
    </row>
    <row r="73" spans="1:8" ht="30" customHeight="1" x14ac:dyDescent="0.25">
      <c r="A73" s="24" t="s">
        <v>100</v>
      </c>
      <c r="B73" s="25" t="s">
        <v>93</v>
      </c>
      <c r="C73" s="32" t="s">
        <v>91</v>
      </c>
      <c r="D73" s="32" t="s">
        <v>168</v>
      </c>
      <c r="E73" s="32" t="s">
        <v>119</v>
      </c>
      <c r="F73" s="19">
        <f>F74</f>
        <v>1046313.87</v>
      </c>
      <c r="G73" s="19">
        <f t="shared" si="17"/>
        <v>2671726.61</v>
      </c>
      <c r="H73" s="19">
        <f t="shared" si="17"/>
        <v>1292649.56</v>
      </c>
    </row>
    <row r="74" spans="1:8" ht="41.4" x14ac:dyDescent="0.25">
      <c r="A74" s="24" t="s">
        <v>101</v>
      </c>
      <c r="B74" s="25" t="s">
        <v>93</v>
      </c>
      <c r="C74" s="32" t="s">
        <v>91</v>
      </c>
      <c r="D74" s="32" t="s">
        <v>168</v>
      </c>
      <c r="E74" s="32" t="s">
        <v>120</v>
      </c>
      <c r="F74" s="19">
        <v>1046313.87</v>
      </c>
      <c r="G74" s="19">
        <v>2671726.61</v>
      </c>
      <c r="H74" s="19">
        <v>1292649.56</v>
      </c>
    </row>
    <row r="75" spans="1:8" ht="75" customHeight="1" x14ac:dyDescent="0.25">
      <c r="A75" s="48" t="s">
        <v>232</v>
      </c>
      <c r="B75" s="25" t="s">
        <v>93</v>
      </c>
      <c r="C75" s="32" t="s">
        <v>91</v>
      </c>
      <c r="D75" s="31" t="s">
        <v>169</v>
      </c>
      <c r="E75" s="32" t="s">
        <v>89</v>
      </c>
      <c r="F75" s="20">
        <f>F76</f>
        <v>3030431.42</v>
      </c>
      <c r="G75" s="20">
        <f t="shared" ref="G75:H76" si="18">G76</f>
        <v>3244913.29</v>
      </c>
      <c r="H75" s="20">
        <f t="shared" si="18"/>
        <v>3244913.29</v>
      </c>
    </row>
    <row r="76" spans="1:8" ht="69" x14ac:dyDescent="0.25">
      <c r="A76" s="45" t="s">
        <v>226</v>
      </c>
      <c r="B76" s="25" t="s">
        <v>93</v>
      </c>
      <c r="C76" s="32" t="s">
        <v>91</v>
      </c>
      <c r="D76" s="32" t="s">
        <v>190</v>
      </c>
      <c r="E76" s="32" t="s">
        <v>89</v>
      </c>
      <c r="F76" s="19">
        <f>F77</f>
        <v>3030431.42</v>
      </c>
      <c r="G76" s="19">
        <f t="shared" si="18"/>
        <v>3244913.29</v>
      </c>
      <c r="H76" s="19">
        <f t="shared" si="18"/>
        <v>3244913.29</v>
      </c>
    </row>
    <row r="77" spans="1:8" ht="69" x14ac:dyDescent="0.25">
      <c r="A77" s="45" t="s">
        <v>227</v>
      </c>
      <c r="B77" s="25" t="s">
        <v>93</v>
      </c>
      <c r="C77" s="32" t="s">
        <v>91</v>
      </c>
      <c r="D77" s="32" t="s">
        <v>191</v>
      </c>
      <c r="E77" s="32" t="s">
        <v>89</v>
      </c>
      <c r="F77" s="19">
        <f>F78+F81+F84</f>
        <v>3030431.42</v>
      </c>
      <c r="G77" s="19">
        <f t="shared" ref="G77:H77" si="19">G78+G81</f>
        <v>3244913.29</v>
      </c>
      <c r="H77" s="19">
        <f t="shared" si="19"/>
        <v>3244913.29</v>
      </c>
    </row>
    <row r="78" spans="1:8" ht="41.4" x14ac:dyDescent="0.25">
      <c r="A78" s="45" t="s">
        <v>199</v>
      </c>
      <c r="B78" s="25" t="s">
        <v>93</v>
      </c>
      <c r="C78" s="32" t="s">
        <v>91</v>
      </c>
      <c r="D78" s="32" t="s">
        <v>192</v>
      </c>
      <c r="E78" s="32" t="s">
        <v>89</v>
      </c>
      <c r="F78" s="19">
        <f>F79</f>
        <v>3000000</v>
      </c>
      <c r="G78" s="19">
        <f t="shared" ref="G78:H79" si="20">G79</f>
        <v>3212713.29</v>
      </c>
      <c r="H78" s="19">
        <f t="shared" si="20"/>
        <v>3212713.29</v>
      </c>
    </row>
    <row r="79" spans="1:8" ht="30" customHeight="1" x14ac:dyDescent="0.25">
      <c r="A79" s="24" t="s">
        <v>116</v>
      </c>
      <c r="B79" s="25" t="s">
        <v>93</v>
      </c>
      <c r="C79" s="32" t="s">
        <v>91</v>
      </c>
      <c r="D79" s="32" t="s">
        <v>192</v>
      </c>
      <c r="E79" s="32" t="s">
        <v>119</v>
      </c>
      <c r="F79" s="19">
        <f>F80</f>
        <v>3000000</v>
      </c>
      <c r="G79" s="19">
        <f t="shared" si="20"/>
        <v>3212713.29</v>
      </c>
      <c r="H79" s="19">
        <f t="shared" si="20"/>
        <v>3212713.29</v>
      </c>
    </row>
    <row r="80" spans="1:8" ht="41.4" x14ac:dyDescent="0.25">
      <c r="A80" s="24" t="s">
        <v>101</v>
      </c>
      <c r="B80" s="25" t="s">
        <v>93</v>
      </c>
      <c r="C80" s="32" t="s">
        <v>91</v>
      </c>
      <c r="D80" s="32" t="s">
        <v>192</v>
      </c>
      <c r="E80" s="32" t="s">
        <v>120</v>
      </c>
      <c r="F80" s="19">
        <v>3000000</v>
      </c>
      <c r="G80" s="19">
        <v>3212713.29</v>
      </c>
      <c r="H80" s="19">
        <v>3212713.29</v>
      </c>
    </row>
    <row r="81" spans="1:8" ht="27.6" x14ac:dyDescent="0.25">
      <c r="A81" s="11" t="s">
        <v>200</v>
      </c>
      <c r="B81" s="25" t="s">
        <v>93</v>
      </c>
      <c r="C81" s="32" t="s">
        <v>91</v>
      </c>
      <c r="D81" s="32" t="s">
        <v>193</v>
      </c>
      <c r="E81" s="32" t="s">
        <v>89</v>
      </c>
      <c r="F81" s="19">
        <f>F82</f>
        <v>30304</v>
      </c>
      <c r="G81" s="19">
        <f t="shared" ref="G81:H82" si="21">G82</f>
        <v>32200</v>
      </c>
      <c r="H81" s="19">
        <f t="shared" si="21"/>
        <v>32200</v>
      </c>
    </row>
    <row r="82" spans="1:8" ht="30" customHeight="1" x14ac:dyDescent="0.25">
      <c r="A82" s="24" t="s">
        <v>116</v>
      </c>
      <c r="B82" s="25" t="s">
        <v>93</v>
      </c>
      <c r="C82" s="32" t="s">
        <v>91</v>
      </c>
      <c r="D82" s="32" t="s">
        <v>193</v>
      </c>
      <c r="E82" s="32" t="s">
        <v>119</v>
      </c>
      <c r="F82" s="19">
        <f>F83</f>
        <v>30304</v>
      </c>
      <c r="G82" s="19">
        <f t="shared" si="21"/>
        <v>32200</v>
      </c>
      <c r="H82" s="19">
        <f t="shared" si="21"/>
        <v>32200</v>
      </c>
    </row>
    <row r="83" spans="1:8" ht="41.4" x14ac:dyDescent="0.25">
      <c r="A83" s="24" t="s">
        <v>101</v>
      </c>
      <c r="B83" s="25" t="s">
        <v>93</v>
      </c>
      <c r="C83" s="32" t="s">
        <v>91</v>
      </c>
      <c r="D83" s="32" t="s">
        <v>193</v>
      </c>
      <c r="E83" s="32" t="s">
        <v>120</v>
      </c>
      <c r="F83" s="19">
        <v>30304</v>
      </c>
      <c r="G83" s="19">
        <v>32200</v>
      </c>
      <c r="H83" s="19">
        <v>32200</v>
      </c>
    </row>
    <row r="84" spans="1:8" ht="33" customHeight="1" x14ac:dyDescent="0.25">
      <c r="A84" s="24" t="s">
        <v>270</v>
      </c>
      <c r="B84" s="25" t="s">
        <v>93</v>
      </c>
      <c r="C84" s="32" t="s">
        <v>91</v>
      </c>
      <c r="D84" s="32" t="s">
        <v>268</v>
      </c>
      <c r="E84" s="32" t="s">
        <v>89</v>
      </c>
      <c r="F84" s="19">
        <f>F85</f>
        <v>127.42</v>
      </c>
      <c r="G84" s="19">
        <v>0</v>
      </c>
      <c r="H84" s="19">
        <v>0</v>
      </c>
    </row>
    <row r="85" spans="1:8" ht="30.75" customHeight="1" x14ac:dyDescent="0.25">
      <c r="A85" s="24" t="s">
        <v>116</v>
      </c>
      <c r="B85" s="25" t="s">
        <v>93</v>
      </c>
      <c r="C85" s="32" t="s">
        <v>91</v>
      </c>
      <c r="D85" s="32" t="s">
        <v>268</v>
      </c>
      <c r="E85" s="32" t="s">
        <v>119</v>
      </c>
      <c r="F85" s="19">
        <f>F86</f>
        <v>127.42</v>
      </c>
      <c r="G85" s="19">
        <v>0</v>
      </c>
      <c r="H85" s="19">
        <v>0</v>
      </c>
    </row>
    <row r="86" spans="1:8" ht="47.25" customHeight="1" x14ac:dyDescent="0.25">
      <c r="A86" s="24" t="s">
        <v>101</v>
      </c>
      <c r="B86" s="25" t="s">
        <v>93</v>
      </c>
      <c r="C86" s="32" t="s">
        <v>91</v>
      </c>
      <c r="D86" s="32" t="s">
        <v>268</v>
      </c>
      <c r="E86" s="32" t="s">
        <v>120</v>
      </c>
      <c r="F86" s="19">
        <v>127.42</v>
      </c>
      <c r="G86" s="19">
        <v>0</v>
      </c>
      <c r="H86" s="19">
        <v>0</v>
      </c>
    </row>
    <row r="87" spans="1:8" x14ac:dyDescent="0.25">
      <c r="A87" s="17" t="s">
        <v>133</v>
      </c>
      <c r="B87" s="28" t="s">
        <v>135</v>
      </c>
      <c r="C87" s="31" t="s">
        <v>87</v>
      </c>
      <c r="D87" s="31" t="s">
        <v>88</v>
      </c>
      <c r="E87" s="31" t="s">
        <v>89</v>
      </c>
      <c r="F87" s="20">
        <f>F88</f>
        <v>5307440.71</v>
      </c>
      <c r="G87" s="20">
        <f t="shared" ref="G87:H91" si="22">G88</f>
        <v>2334260</v>
      </c>
      <c r="H87" s="20">
        <f t="shared" si="22"/>
        <v>2484260</v>
      </c>
    </row>
    <row r="88" spans="1:8" x14ac:dyDescent="0.25">
      <c r="A88" s="17" t="s">
        <v>134</v>
      </c>
      <c r="B88" s="28" t="s">
        <v>135</v>
      </c>
      <c r="C88" s="31" t="s">
        <v>86</v>
      </c>
      <c r="D88" s="31" t="s">
        <v>88</v>
      </c>
      <c r="E88" s="31" t="s">
        <v>89</v>
      </c>
      <c r="F88" s="20">
        <f>F89</f>
        <v>5307440.71</v>
      </c>
      <c r="G88" s="20">
        <f t="shared" si="22"/>
        <v>2334260</v>
      </c>
      <c r="H88" s="20">
        <f t="shared" si="22"/>
        <v>2484260</v>
      </c>
    </row>
    <row r="89" spans="1:8" ht="60" customHeight="1" x14ac:dyDescent="0.25">
      <c r="A89" s="17" t="s">
        <v>222</v>
      </c>
      <c r="B89" s="28" t="s">
        <v>135</v>
      </c>
      <c r="C89" s="31" t="s">
        <v>86</v>
      </c>
      <c r="D89" s="31" t="s">
        <v>140</v>
      </c>
      <c r="E89" s="31" t="s">
        <v>89</v>
      </c>
      <c r="F89" s="20">
        <f>F90</f>
        <v>5307440.71</v>
      </c>
      <c r="G89" s="20">
        <f t="shared" si="22"/>
        <v>2334260</v>
      </c>
      <c r="H89" s="20">
        <f t="shared" si="22"/>
        <v>2484260</v>
      </c>
    </row>
    <row r="90" spans="1:8" ht="55.2" x14ac:dyDescent="0.25">
      <c r="A90" s="11" t="s">
        <v>223</v>
      </c>
      <c r="B90" s="25" t="s">
        <v>135</v>
      </c>
      <c r="C90" s="32" t="s">
        <v>86</v>
      </c>
      <c r="D90" s="32" t="s">
        <v>184</v>
      </c>
      <c r="E90" s="32" t="s">
        <v>89</v>
      </c>
      <c r="F90" s="19">
        <f>F91+F102</f>
        <v>5307440.71</v>
      </c>
      <c r="G90" s="19">
        <f t="shared" si="22"/>
        <v>2334260</v>
      </c>
      <c r="H90" s="19">
        <f t="shared" si="22"/>
        <v>2484260</v>
      </c>
    </row>
    <row r="91" spans="1:8" ht="27.6" x14ac:dyDescent="0.25">
      <c r="A91" s="24" t="s">
        <v>165</v>
      </c>
      <c r="B91" s="25" t="s">
        <v>135</v>
      </c>
      <c r="C91" s="32" t="s">
        <v>86</v>
      </c>
      <c r="D91" s="32" t="s">
        <v>185</v>
      </c>
      <c r="E91" s="32" t="s">
        <v>89</v>
      </c>
      <c r="F91" s="19">
        <f>F92+F99</f>
        <v>5256410</v>
      </c>
      <c r="G91" s="19">
        <f t="shared" si="22"/>
        <v>2334260</v>
      </c>
      <c r="H91" s="19">
        <f t="shared" si="22"/>
        <v>2484260</v>
      </c>
    </row>
    <row r="92" spans="1:8" ht="75" customHeight="1" x14ac:dyDescent="0.25">
      <c r="A92" s="11" t="s">
        <v>201</v>
      </c>
      <c r="B92" s="25" t="s">
        <v>135</v>
      </c>
      <c r="C92" s="32" t="s">
        <v>86</v>
      </c>
      <c r="D92" s="32" t="s">
        <v>186</v>
      </c>
      <c r="E92" s="32" t="s">
        <v>89</v>
      </c>
      <c r="F92" s="19">
        <f>F93+F95+F97</f>
        <v>4306410</v>
      </c>
      <c r="G92" s="19">
        <f t="shared" ref="G92:H92" si="23">G93+G95+G97</f>
        <v>2334260</v>
      </c>
      <c r="H92" s="19">
        <f t="shared" si="23"/>
        <v>2484260</v>
      </c>
    </row>
    <row r="93" spans="1:8" ht="75" customHeight="1" x14ac:dyDescent="0.25">
      <c r="A93" s="24" t="s">
        <v>84</v>
      </c>
      <c r="B93" s="25" t="s">
        <v>135</v>
      </c>
      <c r="C93" s="32" t="s">
        <v>86</v>
      </c>
      <c r="D93" s="32" t="s">
        <v>186</v>
      </c>
      <c r="E93" s="32" t="s">
        <v>96</v>
      </c>
      <c r="F93" s="19">
        <f>F94</f>
        <v>3046410</v>
      </c>
      <c r="G93" s="19">
        <f t="shared" ref="G93:H93" si="24">G94</f>
        <v>2200000</v>
      </c>
      <c r="H93" s="19">
        <f t="shared" si="24"/>
        <v>2200000</v>
      </c>
    </row>
    <row r="94" spans="1:8" ht="27.6" x14ac:dyDescent="0.25">
      <c r="A94" s="24" t="s">
        <v>115</v>
      </c>
      <c r="B94" s="25" t="s">
        <v>135</v>
      </c>
      <c r="C94" s="32" t="s">
        <v>86</v>
      </c>
      <c r="D94" s="32" t="s">
        <v>186</v>
      </c>
      <c r="E94" s="32" t="s">
        <v>118</v>
      </c>
      <c r="F94" s="19">
        <v>3046410</v>
      </c>
      <c r="G94" s="19">
        <v>2200000</v>
      </c>
      <c r="H94" s="19">
        <v>2200000</v>
      </c>
    </row>
    <row r="95" spans="1:8" ht="30" customHeight="1" x14ac:dyDescent="0.25">
      <c r="A95" s="24" t="s">
        <v>116</v>
      </c>
      <c r="B95" s="25" t="s">
        <v>135</v>
      </c>
      <c r="C95" s="32" t="s">
        <v>86</v>
      </c>
      <c r="D95" s="32" t="s">
        <v>186</v>
      </c>
      <c r="E95" s="32" t="s">
        <v>119</v>
      </c>
      <c r="F95" s="19">
        <f>F96</f>
        <v>1250000</v>
      </c>
      <c r="G95" s="19">
        <f t="shared" ref="G95:H95" si="25">G96</f>
        <v>124260</v>
      </c>
      <c r="H95" s="19">
        <f t="shared" si="25"/>
        <v>274260</v>
      </c>
    </row>
    <row r="96" spans="1:8" ht="41.4" x14ac:dyDescent="0.25">
      <c r="A96" s="24" t="s">
        <v>101</v>
      </c>
      <c r="B96" s="25" t="s">
        <v>135</v>
      </c>
      <c r="C96" s="32" t="s">
        <v>86</v>
      </c>
      <c r="D96" s="32" t="s">
        <v>186</v>
      </c>
      <c r="E96" s="32" t="s">
        <v>120</v>
      </c>
      <c r="F96" s="19">
        <v>1250000</v>
      </c>
      <c r="G96" s="19">
        <v>124260</v>
      </c>
      <c r="H96" s="19">
        <v>274260</v>
      </c>
    </row>
    <row r="97" spans="1:8" x14ac:dyDescent="0.25">
      <c r="A97" s="11" t="s">
        <v>102</v>
      </c>
      <c r="B97" s="25" t="s">
        <v>135</v>
      </c>
      <c r="C97" s="32" t="s">
        <v>86</v>
      </c>
      <c r="D97" s="32" t="s">
        <v>186</v>
      </c>
      <c r="E97" s="32" t="s">
        <v>112</v>
      </c>
      <c r="F97" s="19">
        <f>F98</f>
        <v>10000</v>
      </c>
      <c r="G97" s="19">
        <f t="shared" ref="G97:H97" si="26">G98</f>
        <v>10000</v>
      </c>
      <c r="H97" s="19">
        <f t="shared" si="26"/>
        <v>10000</v>
      </c>
    </row>
    <row r="98" spans="1:8" x14ac:dyDescent="0.25">
      <c r="A98" s="24" t="s">
        <v>103</v>
      </c>
      <c r="B98" s="25" t="s">
        <v>135</v>
      </c>
      <c r="C98" s="32" t="s">
        <v>86</v>
      </c>
      <c r="D98" s="32" t="s">
        <v>186</v>
      </c>
      <c r="E98" s="32" t="s">
        <v>121</v>
      </c>
      <c r="F98" s="19">
        <v>10000</v>
      </c>
      <c r="G98" s="19">
        <v>10000</v>
      </c>
      <c r="H98" s="19">
        <v>10000</v>
      </c>
    </row>
    <row r="99" spans="1:8" ht="55.2" x14ac:dyDescent="0.25">
      <c r="A99" s="30" t="s">
        <v>261</v>
      </c>
      <c r="B99" s="25" t="s">
        <v>135</v>
      </c>
      <c r="C99" s="32" t="s">
        <v>86</v>
      </c>
      <c r="D99" s="32" t="s">
        <v>262</v>
      </c>
      <c r="E99" s="32" t="s">
        <v>89</v>
      </c>
      <c r="F99" s="19">
        <f>F100</f>
        <v>950000</v>
      </c>
      <c r="G99" s="19">
        <v>0</v>
      </c>
      <c r="H99" s="19">
        <v>0</v>
      </c>
    </row>
    <row r="100" spans="1:8" ht="37.5" customHeight="1" x14ac:dyDescent="0.25">
      <c r="A100" s="14" t="s">
        <v>116</v>
      </c>
      <c r="B100" s="25" t="s">
        <v>135</v>
      </c>
      <c r="C100" s="32" t="s">
        <v>86</v>
      </c>
      <c r="D100" s="32" t="s">
        <v>262</v>
      </c>
      <c r="E100" s="32" t="s">
        <v>119</v>
      </c>
      <c r="F100" s="19">
        <f>F101</f>
        <v>950000</v>
      </c>
      <c r="G100" s="19">
        <v>0</v>
      </c>
      <c r="H100" s="19">
        <v>0</v>
      </c>
    </row>
    <row r="101" spans="1:8" ht="41.4" x14ac:dyDescent="0.25">
      <c r="A101" s="14" t="s">
        <v>101</v>
      </c>
      <c r="B101" s="25" t="s">
        <v>135</v>
      </c>
      <c r="C101" s="32" t="s">
        <v>86</v>
      </c>
      <c r="D101" s="32" t="s">
        <v>262</v>
      </c>
      <c r="E101" s="32" t="s">
        <v>120</v>
      </c>
      <c r="F101" s="19">
        <v>950000</v>
      </c>
      <c r="G101" s="19">
        <v>0</v>
      </c>
      <c r="H101" s="19">
        <v>0</v>
      </c>
    </row>
    <row r="102" spans="1:8" ht="27.6" x14ac:dyDescent="0.25">
      <c r="A102" s="24" t="s">
        <v>249</v>
      </c>
      <c r="B102" s="25" t="s">
        <v>135</v>
      </c>
      <c r="C102" s="32" t="s">
        <v>86</v>
      </c>
      <c r="D102" s="32" t="s">
        <v>252</v>
      </c>
      <c r="E102" s="32" t="s">
        <v>89</v>
      </c>
      <c r="F102" s="19">
        <f>F103</f>
        <v>51030.71</v>
      </c>
      <c r="G102" s="19">
        <f t="shared" ref="G102:H102" si="27">G103</f>
        <v>0</v>
      </c>
      <c r="H102" s="19">
        <f t="shared" si="27"/>
        <v>0</v>
      </c>
    </row>
    <row r="103" spans="1:8" ht="69" x14ac:dyDescent="0.25">
      <c r="A103" s="63" t="s">
        <v>251</v>
      </c>
      <c r="B103" s="25" t="s">
        <v>135</v>
      </c>
      <c r="C103" s="32" t="s">
        <v>86</v>
      </c>
      <c r="D103" s="32" t="s">
        <v>250</v>
      </c>
      <c r="E103" s="32" t="s">
        <v>89</v>
      </c>
      <c r="F103" s="19">
        <f>F104</f>
        <v>51030.71</v>
      </c>
      <c r="G103" s="19">
        <v>0</v>
      </c>
      <c r="H103" s="19">
        <v>0</v>
      </c>
    </row>
    <row r="104" spans="1:8" ht="75" customHeight="1" x14ac:dyDescent="0.25">
      <c r="A104" s="24" t="s">
        <v>253</v>
      </c>
      <c r="B104" s="25" t="s">
        <v>135</v>
      </c>
      <c r="C104" s="32" t="s">
        <v>86</v>
      </c>
      <c r="D104" s="32" t="s">
        <v>250</v>
      </c>
      <c r="E104" s="32" t="s">
        <v>96</v>
      </c>
      <c r="F104" s="19">
        <f>F105</f>
        <v>51030.71</v>
      </c>
      <c r="G104" s="19">
        <v>0</v>
      </c>
      <c r="H104" s="19">
        <v>0</v>
      </c>
    </row>
    <row r="105" spans="1:8" ht="27.6" x14ac:dyDescent="0.25">
      <c r="A105" s="24" t="s">
        <v>254</v>
      </c>
      <c r="B105" s="25" t="s">
        <v>135</v>
      </c>
      <c r="C105" s="32" t="s">
        <v>86</v>
      </c>
      <c r="D105" s="32" t="s">
        <v>250</v>
      </c>
      <c r="E105" s="32" t="s">
        <v>118</v>
      </c>
      <c r="F105" s="19">
        <v>51030.71</v>
      </c>
      <c r="G105" s="19">
        <v>0</v>
      </c>
      <c r="H105" s="19">
        <v>0</v>
      </c>
    </row>
    <row r="106" spans="1:8" x14ac:dyDescent="0.25">
      <c r="A106" s="17" t="s">
        <v>138</v>
      </c>
      <c r="B106" s="28" t="s">
        <v>113</v>
      </c>
      <c r="C106" s="31" t="s">
        <v>87</v>
      </c>
      <c r="D106" s="31" t="s">
        <v>88</v>
      </c>
      <c r="E106" s="31" t="s">
        <v>89</v>
      </c>
      <c r="F106" s="20">
        <f t="shared" ref="F106:H112" si="28">F107</f>
        <v>0</v>
      </c>
      <c r="G106" s="20">
        <f t="shared" si="28"/>
        <v>10000</v>
      </c>
      <c r="H106" s="20">
        <f t="shared" si="28"/>
        <v>10000</v>
      </c>
    </row>
    <row r="107" spans="1:8" x14ac:dyDescent="0.25">
      <c r="A107" s="17" t="s">
        <v>139</v>
      </c>
      <c r="B107" s="28" t="s">
        <v>113</v>
      </c>
      <c r="C107" s="31" t="s">
        <v>86</v>
      </c>
      <c r="D107" s="31" t="s">
        <v>88</v>
      </c>
      <c r="E107" s="31" t="s">
        <v>89</v>
      </c>
      <c r="F107" s="20">
        <f t="shared" si="28"/>
        <v>0</v>
      </c>
      <c r="G107" s="20">
        <f t="shared" si="28"/>
        <v>10000</v>
      </c>
      <c r="H107" s="20">
        <f t="shared" si="28"/>
        <v>10000</v>
      </c>
    </row>
    <row r="108" spans="1:8" ht="55.2" x14ac:dyDescent="0.25">
      <c r="A108" s="11" t="s">
        <v>220</v>
      </c>
      <c r="B108" s="25" t="s">
        <v>113</v>
      </c>
      <c r="C108" s="32" t="s">
        <v>86</v>
      </c>
      <c r="D108" s="32" t="s">
        <v>131</v>
      </c>
      <c r="E108" s="32" t="s">
        <v>89</v>
      </c>
      <c r="F108" s="19">
        <f t="shared" si="28"/>
        <v>0</v>
      </c>
      <c r="G108" s="19">
        <f t="shared" si="28"/>
        <v>10000</v>
      </c>
      <c r="H108" s="19">
        <f t="shared" si="28"/>
        <v>10000</v>
      </c>
    </row>
    <row r="109" spans="1:8" ht="55.2" x14ac:dyDescent="0.25">
      <c r="A109" s="11" t="s">
        <v>221</v>
      </c>
      <c r="B109" s="25" t="s">
        <v>113</v>
      </c>
      <c r="C109" s="32" t="s">
        <v>86</v>
      </c>
      <c r="D109" s="32" t="s">
        <v>170</v>
      </c>
      <c r="E109" s="32" t="s">
        <v>89</v>
      </c>
      <c r="F109" s="19">
        <f t="shared" si="28"/>
        <v>0</v>
      </c>
      <c r="G109" s="19">
        <f t="shared" si="28"/>
        <v>10000</v>
      </c>
      <c r="H109" s="19">
        <f t="shared" si="28"/>
        <v>10000</v>
      </c>
    </row>
    <row r="110" spans="1:8" ht="27.6" x14ac:dyDescent="0.25">
      <c r="A110" s="11" t="s">
        <v>165</v>
      </c>
      <c r="B110" s="25" t="s">
        <v>113</v>
      </c>
      <c r="C110" s="32" t="s">
        <v>86</v>
      </c>
      <c r="D110" s="32" t="s">
        <v>171</v>
      </c>
      <c r="E110" s="32" t="s">
        <v>89</v>
      </c>
      <c r="F110" s="19">
        <f>F111</f>
        <v>0</v>
      </c>
      <c r="G110" s="19">
        <f t="shared" si="28"/>
        <v>10000</v>
      </c>
      <c r="H110" s="19">
        <f t="shared" si="28"/>
        <v>10000</v>
      </c>
    </row>
    <row r="111" spans="1:8" ht="27.6" x14ac:dyDescent="0.25">
      <c r="A111" s="14" t="s">
        <v>172</v>
      </c>
      <c r="B111" s="25" t="s">
        <v>113</v>
      </c>
      <c r="C111" s="32" t="s">
        <v>86</v>
      </c>
      <c r="D111" s="32" t="s">
        <v>173</v>
      </c>
      <c r="E111" s="32" t="s">
        <v>89</v>
      </c>
      <c r="F111" s="19">
        <f>F112</f>
        <v>0</v>
      </c>
      <c r="G111" s="19">
        <f t="shared" si="28"/>
        <v>10000</v>
      </c>
      <c r="H111" s="19">
        <f t="shared" si="28"/>
        <v>10000</v>
      </c>
    </row>
    <row r="112" spans="1:8" ht="30" customHeight="1" x14ac:dyDescent="0.25">
      <c r="A112" s="24" t="s">
        <v>116</v>
      </c>
      <c r="B112" s="25" t="s">
        <v>113</v>
      </c>
      <c r="C112" s="32" t="s">
        <v>86</v>
      </c>
      <c r="D112" s="32" t="s">
        <v>173</v>
      </c>
      <c r="E112" s="32" t="s">
        <v>119</v>
      </c>
      <c r="F112" s="19">
        <f t="shared" si="28"/>
        <v>0</v>
      </c>
      <c r="G112" s="19">
        <f t="shared" si="28"/>
        <v>10000</v>
      </c>
      <c r="H112" s="19">
        <f t="shared" si="28"/>
        <v>10000</v>
      </c>
    </row>
    <row r="113" spans="1:8" ht="41.4" x14ac:dyDescent="0.25">
      <c r="A113" s="24" t="s">
        <v>101</v>
      </c>
      <c r="B113" s="25" t="s">
        <v>113</v>
      </c>
      <c r="C113" s="32" t="s">
        <v>86</v>
      </c>
      <c r="D113" s="32" t="s">
        <v>173</v>
      </c>
      <c r="E113" s="32" t="s">
        <v>120</v>
      </c>
      <c r="F113" s="19">
        <v>0</v>
      </c>
      <c r="G113" s="19">
        <v>10000</v>
      </c>
      <c r="H113" s="19">
        <v>10000</v>
      </c>
    </row>
    <row r="114" spans="1:8" ht="14.4" x14ac:dyDescent="0.3">
      <c r="A114" s="83" t="s">
        <v>141</v>
      </c>
      <c r="B114" s="84"/>
      <c r="C114" s="84"/>
      <c r="D114" s="84"/>
      <c r="E114" s="85"/>
      <c r="F114" s="20">
        <f>F14+F51+F67+F87+F106+F60</f>
        <v>17477535</v>
      </c>
      <c r="G114" s="20">
        <f>G14+G51+G67+G87+G106</f>
        <v>15197589.9</v>
      </c>
      <c r="H114" s="20">
        <f>H14+H51+H67+H87+H106</f>
        <v>13981132.85</v>
      </c>
    </row>
    <row r="116" spans="1:8" x14ac:dyDescent="0.25">
      <c r="G116" s="62"/>
      <c r="H116" s="62"/>
    </row>
    <row r="117" spans="1:8" x14ac:dyDescent="0.25">
      <c r="G117" s="62"/>
      <c r="H117" s="62"/>
    </row>
    <row r="118" spans="1:8" x14ac:dyDescent="0.25">
      <c r="G118" s="62"/>
      <c r="H118" s="62"/>
    </row>
  </sheetData>
  <mergeCells count="5">
    <mergeCell ref="A114:E114"/>
    <mergeCell ref="B11:E11"/>
    <mergeCell ref="A11:A12"/>
    <mergeCell ref="F11:H11"/>
    <mergeCell ref="A8:H8"/>
  </mergeCells>
  <pageMargins left="0.98425196850393704" right="0.39370078740157483" top="0.39370078740157483" bottom="0.3937007874015748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workbookViewId="0">
      <selection activeCell="J8" sqref="J8"/>
    </sheetView>
  </sheetViews>
  <sheetFormatPr defaultColWidth="9.109375" defaultRowHeight="13.8" x14ac:dyDescent="0.25"/>
  <cols>
    <col min="1" max="1" width="40.6640625" style="1" customWidth="1"/>
    <col min="2" max="2" width="4.6640625" style="1" customWidth="1"/>
    <col min="3" max="4" width="3.6640625" style="1" customWidth="1"/>
    <col min="5" max="5" width="12.6640625" style="1" customWidth="1"/>
    <col min="6" max="6" width="4.6640625" style="1" customWidth="1"/>
    <col min="7" max="7" width="14.6640625" style="1" customWidth="1"/>
    <col min="8" max="9" width="15.6640625" style="1" customWidth="1"/>
    <col min="10" max="16384" width="9.109375" style="1"/>
  </cols>
  <sheetData>
    <row r="1" spans="1:9" x14ac:dyDescent="0.25">
      <c r="A1" s="33"/>
      <c r="B1" s="33"/>
      <c r="C1" s="33"/>
      <c r="D1" s="33"/>
      <c r="E1" s="33"/>
      <c r="F1" s="33"/>
      <c r="I1" s="35" t="s">
        <v>216</v>
      </c>
    </row>
    <row r="2" spans="1:9" x14ac:dyDescent="0.25">
      <c r="A2" s="35"/>
      <c r="B2" s="35"/>
      <c r="C2" s="35"/>
      <c r="D2" s="35"/>
      <c r="E2" s="35"/>
      <c r="F2" s="35"/>
      <c r="I2" s="35" t="s">
        <v>194</v>
      </c>
    </row>
    <row r="3" spans="1:9" x14ac:dyDescent="0.25">
      <c r="A3" s="35"/>
      <c r="B3" s="35"/>
      <c r="C3" s="35"/>
      <c r="D3" s="35"/>
      <c r="E3" s="35"/>
      <c r="F3" s="35"/>
      <c r="I3" s="35" t="s">
        <v>146</v>
      </c>
    </row>
    <row r="4" spans="1:9" x14ac:dyDescent="0.25">
      <c r="A4" s="35"/>
      <c r="B4" s="35"/>
      <c r="C4" s="35"/>
      <c r="D4" s="35"/>
      <c r="E4" s="35"/>
      <c r="F4" s="35"/>
      <c r="I4" s="35" t="s">
        <v>195</v>
      </c>
    </row>
    <row r="5" spans="1:9" x14ac:dyDescent="0.25">
      <c r="A5" s="35"/>
      <c r="B5" s="35"/>
      <c r="C5" s="35"/>
      <c r="D5" s="35"/>
      <c r="E5" s="35"/>
      <c r="F5" s="35"/>
      <c r="I5" s="35" t="s">
        <v>255</v>
      </c>
    </row>
    <row r="6" spans="1:9" x14ac:dyDescent="0.25">
      <c r="A6" s="35"/>
      <c r="B6" s="35"/>
      <c r="C6" s="35"/>
      <c r="D6" s="35"/>
      <c r="E6" s="35"/>
      <c r="F6" s="35"/>
      <c r="H6" s="74"/>
      <c r="I6" s="75"/>
    </row>
    <row r="7" spans="1:9" x14ac:dyDescent="0.25">
      <c r="A7" s="36"/>
      <c r="B7" s="36"/>
      <c r="C7" s="36"/>
      <c r="D7" s="36"/>
      <c r="E7" s="36"/>
      <c r="F7" s="36"/>
      <c r="G7" s="36"/>
    </row>
    <row r="8" spans="1:9" ht="35.25" customHeight="1" x14ac:dyDescent="0.25">
      <c r="A8" s="91" t="s">
        <v>213</v>
      </c>
      <c r="B8" s="91"/>
      <c r="C8" s="91"/>
      <c r="D8" s="91"/>
      <c r="E8" s="91"/>
      <c r="F8" s="91"/>
      <c r="G8" s="91"/>
      <c r="H8" s="92"/>
      <c r="I8" s="92"/>
    </row>
    <row r="10" spans="1:9" x14ac:dyDescent="0.25">
      <c r="G10" s="35" t="s">
        <v>0</v>
      </c>
    </row>
    <row r="11" spans="1:9" x14ac:dyDescent="0.25">
      <c r="A11" s="93" t="s">
        <v>72</v>
      </c>
      <c r="B11" s="95" t="s">
        <v>73</v>
      </c>
      <c r="C11" s="96"/>
      <c r="D11" s="96"/>
      <c r="E11" s="96"/>
      <c r="F11" s="97"/>
      <c r="G11" s="80" t="s">
        <v>3</v>
      </c>
      <c r="H11" s="80"/>
      <c r="I11" s="80"/>
    </row>
    <row r="12" spans="1:9" ht="75.75" customHeight="1" x14ac:dyDescent="0.25">
      <c r="A12" s="94"/>
      <c r="B12" s="29" t="s">
        <v>142</v>
      </c>
      <c r="C12" s="29" t="s">
        <v>74</v>
      </c>
      <c r="D12" s="29" t="s">
        <v>75</v>
      </c>
      <c r="E12" s="4" t="s">
        <v>76</v>
      </c>
      <c r="F12" s="29" t="s">
        <v>77</v>
      </c>
      <c r="G12" s="56" t="s">
        <v>144</v>
      </c>
      <c r="H12" s="56" t="s">
        <v>202</v>
      </c>
      <c r="I12" s="56" t="s">
        <v>206</v>
      </c>
    </row>
    <row r="13" spans="1:9" s="38" customFormat="1" ht="10.199999999999999" x14ac:dyDescent="0.2">
      <c r="A13" s="44">
        <v>1</v>
      </c>
      <c r="B13" s="44">
        <v>2</v>
      </c>
      <c r="C13" s="44">
        <v>3</v>
      </c>
      <c r="D13" s="44">
        <v>4</v>
      </c>
      <c r="E13" s="44">
        <v>5</v>
      </c>
      <c r="F13" s="44">
        <v>6</v>
      </c>
      <c r="G13" s="44">
        <v>7</v>
      </c>
      <c r="H13" s="44">
        <v>8</v>
      </c>
      <c r="I13" s="44">
        <v>9</v>
      </c>
    </row>
    <row r="14" spans="1:9" ht="41.4" x14ac:dyDescent="0.25">
      <c r="A14" s="5" t="s">
        <v>174</v>
      </c>
      <c r="B14" s="31" t="s">
        <v>175</v>
      </c>
      <c r="C14" s="31" t="s">
        <v>87</v>
      </c>
      <c r="D14" s="31" t="s">
        <v>87</v>
      </c>
      <c r="E14" s="31" t="s">
        <v>88</v>
      </c>
      <c r="F14" s="31" t="s">
        <v>89</v>
      </c>
      <c r="G14" s="60">
        <f>G15+G41+G57+G77+G49</f>
        <v>8696539.2899999991</v>
      </c>
      <c r="H14" s="60">
        <f>H15+H41+H57+H77</f>
        <v>9826199.9000000004</v>
      </c>
      <c r="I14" s="60">
        <f>I15+I41+I57+I77</f>
        <v>8459742.8499999996</v>
      </c>
    </row>
    <row r="15" spans="1:9" ht="15" customHeight="1" x14ac:dyDescent="0.25">
      <c r="A15" s="16" t="s">
        <v>78</v>
      </c>
      <c r="B15" s="31" t="s">
        <v>175</v>
      </c>
      <c r="C15" s="31" t="s">
        <v>86</v>
      </c>
      <c r="D15" s="31" t="s">
        <v>87</v>
      </c>
      <c r="E15" s="31" t="s">
        <v>88</v>
      </c>
      <c r="F15" s="31" t="s">
        <v>89</v>
      </c>
      <c r="G15" s="20">
        <f>G16+G23+G34</f>
        <v>4217000</v>
      </c>
      <c r="H15" s="20">
        <f t="shared" ref="H15:I15" si="0">H16+H23+H34</f>
        <v>3542000</v>
      </c>
      <c r="I15" s="20">
        <f t="shared" si="0"/>
        <v>3542000</v>
      </c>
    </row>
    <row r="16" spans="1:9" ht="45" customHeight="1" x14ac:dyDescent="0.25">
      <c r="A16" s="27" t="s">
        <v>79</v>
      </c>
      <c r="B16" s="31" t="s">
        <v>175</v>
      </c>
      <c r="C16" s="31" t="s">
        <v>86</v>
      </c>
      <c r="D16" s="31" t="s">
        <v>90</v>
      </c>
      <c r="E16" s="31" t="s">
        <v>88</v>
      </c>
      <c r="F16" s="31" t="s">
        <v>89</v>
      </c>
      <c r="G16" s="20">
        <f t="shared" ref="G16:I21" si="1">G17</f>
        <v>1640032</v>
      </c>
      <c r="H16" s="20">
        <f t="shared" si="1"/>
        <v>1442000</v>
      </c>
      <c r="I16" s="20">
        <f t="shared" si="1"/>
        <v>1442000</v>
      </c>
    </row>
    <row r="17" spans="1:9" ht="30" customHeight="1" x14ac:dyDescent="0.25">
      <c r="A17" s="24" t="s">
        <v>80</v>
      </c>
      <c r="B17" s="32" t="s">
        <v>175</v>
      </c>
      <c r="C17" s="32" t="s">
        <v>86</v>
      </c>
      <c r="D17" s="32" t="s">
        <v>90</v>
      </c>
      <c r="E17" s="32" t="s">
        <v>122</v>
      </c>
      <c r="F17" s="32" t="s">
        <v>89</v>
      </c>
      <c r="G17" s="19">
        <f t="shared" si="1"/>
        <v>1640032</v>
      </c>
      <c r="H17" s="19">
        <f t="shared" si="1"/>
        <v>1442000</v>
      </c>
      <c r="I17" s="19">
        <f t="shared" si="1"/>
        <v>1442000</v>
      </c>
    </row>
    <row r="18" spans="1:9" ht="41.4" x14ac:dyDescent="0.25">
      <c r="A18" s="24" t="s">
        <v>81</v>
      </c>
      <c r="B18" s="32" t="s">
        <v>175</v>
      </c>
      <c r="C18" s="32" t="s">
        <v>86</v>
      </c>
      <c r="D18" s="32" t="s">
        <v>90</v>
      </c>
      <c r="E18" s="32" t="s">
        <v>123</v>
      </c>
      <c r="F18" s="32" t="s">
        <v>89</v>
      </c>
      <c r="G18" s="19">
        <f t="shared" si="1"/>
        <v>1640032</v>
      </c>
      <c r="H18" s="19">
        <f t="shared" si="1"/>
        <v>1442000</v>
      </c>
      <c r="I18" s="19">
        <f t="shared" si="1"/>
        <v>1442000</v>
      </c>
    </row>
    <row r="19" spans="1:9" x14ac:dyDescent="0.25">
      <c r="A19" s="24" t="s">
        <v>82</v>
      </c>
      <c r="B19" s="32" t="s">
        <v>175</v>
      </c>
      <c r="C19" s="32" t="s">
        <v>86</v>
      </c>
      <c r="D19" s="32" t="s">
        <v>90</v>
      </c>
      <c r="E19" s="32" t="s">
        <v>124</v>
      </c>
      <c r="F19" s="32" t="s">
        <v>89</v>
      </c>
      <c r="G19" s="19">
        <f t="shared" si="1"/>
        <v>1640032</v>
      </c>
      <c r="H19" s="19">
        <f t="shared" si="1"/>
        <v>1442000</v>
      </c>
      <c r="I19" s="19">
        <f t="shared" si="1"/>
        <v>1442000</v>
      </c>
    </row>
    <row r="20" spans="1:9" x14ac:dyDescent="0.25">
      <c r="A20" s="24" t="s">
        <v>83</v>
      </c>
      <c r="B20" s="32" t="s">
        <v>175</v>
      </c>
      <c r="C20" s="32" t="s">
        <v>86</v>
      </c>
      <c r="D20" s="32" t="s">
        <v>90</v>
      </c>
      <c r="E20" s="32" t="s">
        <v>143</v>
      </c>
      <c r="F20" s="32" t="s">
        <v>89</v>
      </c>
      <c r="G20" s="19">
        <f t="shared" si="1"/>
        <v>1640032</v>
      </c>
      <c r="H20" s="19">
        <f t="shared" si="1"/>
        <v>1442000</v>
      </c>
      <c r="I20" s="19">
        <f t="shared" si="1"/>
        <v>1442000</v>
      </c>
    </row>
    <row r="21" spans="1:9" ht="82.8" x14ac:dyDescent="0.25">
      <c r="A21" s="24" t="s">
        <v>84</v>
      </c>
      <c r="B21" s="32" t="s">
        <v>175</v>
      </c>
      <c r="C21" s="32" t="s">
        <v>86</v>
      </c>
      <c r="D21" s="32" t="s">
        <v>90</v>
      </c>
      <c r="E21" s="32" t="s">
        <v>143</v>
      </c>
      <c r="F21" s="32" t="s">
        <v>96</v>
      </c>
      <c r="G21" s="19">
        <f t="shared" si="1"/>
        <v>1640032</v>
      </c>
      <c r="H21" s="19">
        <f t="shared" si="1"/>
        <v>1442000</v>
      </c>
      <c r="I21" s="19">
        <f t="shared" si="1"/>
        <v>1442000</v>
      </c>
    </row>
    <row r="22" spans="1:9" ht="27.6" x14ac:dyDescent="0.25">
      <c r="A22" s="24" t="s">
        <v>85</v>
      </c>
      <c r="B22" s="32" t="s">
        <v>175</v>
      </c>
      <c r="C22" s="32" t="s">
        <v>86</v>
      </c>
      <c r="D22" s="32" t="s">
        <v>90</v>
      </c>
      <c r="E22" s="32" t="s">
        <v>143</v>
      </c>
      <c r="F22" s="32" t="s">
        <v>95</v>
      </c>
      <c r="G22" s="19">
        <v>1640032</v>
      </c>
      <c r="H22" s="19">
        <v>1442000</v>
      </c>
      <c r="I22" s="19">
        <v>1442000</v>
      </c>
    </row>
    <row r="23" spans="1:9" ht="82.8" x14ac:dyDescent="0.25">
      <c r="A23" s="27" t="s">
        <v>97</v>
      </c>
      <c r="B23" s="31" t="s">
        <v>175</v>
      </c>
      <c r="C23" s="31" t="s">
        <v>86</v>
      </c>
      <c r="D23" s="31" t="s">
        <v>92</v>
      </c>
      <c r="E23" s="31" t="s">
        <v>88</v>
      </c>
      <c r="F23" s="31" t="s">
        <v>89</v>
      </c>
      <c r="G23" s="20">
        <f>G24</f>
        <v>2449968</v>
      </c>
      <c r="H23" s="20">
        <f t="shared" ref="H23:I26" si="2">H24</f>
        <v>2100000</v>
      </c>
      <c r="I23" s="20">
        <f t="shared" si="2"/>
        <v>2100000</v>
      </c>
    </row>
    <row r="24" spans="1:9" ht="30" customHeight="1" x14ac:dyDescent="0.25">
      <c r="A24" s="11" t="s">
        <v>80</v>
      </c>
      <c r="B24" s="32" t="s">
        <v>175</v>
      </c>
      <c r="C24" s="32" t="s">
        <v>86</v>
      </c>
      <c r="D24" s="32" t="s">
        <v>92</v>
      </c>
      <c r="E24" s="32" t="s">
        <v>122</v>
      </c>
      <c r="F24" s="32" t="s">
        <v>89</v>
      </c>
      <c r="G24" s="19">
        <f>G25</f>
        <v>2449968</v>
      </c>
      <c r="H24" s="19">
        <f t="shared" si="2"/>
        <v>2100000</v>
      </c>
      <c r="I24" s="19">
        <f t="shared" si="2"/>
        <v>2100000</v>
      </c>
    </row>
    <row r="25" spans="1:9" ht="41.4" x14ac:dyDescent="0.25">
      <c r="A25" s="11" t="s">
        <v>81</v>
      </c>
      <c r="B25" s="32" t="s">
        <v>175</v>
      </c>
      <c r="C25" s="32" t="s">
        <v>86</v>
      </c>
      <c r="D25" s="32" t="s">
        <v>92</v>
      </c>
      <c r="E25" s="32" t="s">
        <v>123</v>
      </c>
      <c r="F25" s="32" t="s">
        <v>89</v>
      </c>
      <c r="G25" s="19">
        <f>G26</f>
        <v>2449968</v>
      </c>
      <c r="H25" s="19">
        <f t="shared" si="2"/>
        <v>2100000</v>
      </c>
      <c r="I25" s="19">
        <f t="shared" si="2"/>
        <v>2100000</v>
      </c>
    </row>
    <row r="26" spans="1:9" x14ac:dyDescent="0.25">
      <c r="A26" s="11" t="s">
        <v>82</v>
      </c>
      <c r="B26" s="32" t="s">
        <v>175</v>
      </c>
      <c r="C26" s="32" t="s">
        <v>86</v>
      </c>
      <c r="D26" s="32" t="s">
        <v>92</v>
      </c>
      <c r="E26" s="32" t="s">
        <v>124</v>
      </c>
      <c r="F26" s="32" t="s">
        <v>89</v>
      </c>
      <c r="G26" s="19">
        <f>G27</f>
        <v>2449968</v>
      </c>
      <c r="H26" s="19">
        <f t="shared" si="2"/>
        <v>2100000</v>
      </c>
      <c r="I26" s="19">
        <f t="shared" si="2"/>
        <v>2100000</v>
      </c>
    </row>
    <row r="27" spans="1:9" x14ac:dyDescent="0.25">
      <c r="A27" s="11" t="s">
        <v>98</v>
      </c>
      <c r="B27" s="32" t="s">
        <v>175</v>
      </c>
      <c r="C27" s="32" t="s">
        <v>86</v>
      </c>
      <c r="D27" s="32" t="s">
        <v>92</v>
      </c>
      <c r="E27" s="32" t="s">
        <v>111</v>
      </c>
      <c r="F27" s="32" t="s">
        <v>89</v>
      </c>
      <c r="G27" s="19">
        <f>G28+G30+G32</f>
        <v>2449968</v>
      </c>
      <c r="H27" s="19">
        <f t="shared" ref="H27:I27" si="3">H28+H30+H32</f>
        <v>2100000</v>
      </c>
      <c r="I27" s="19">
        <f t="shared" si="3"/>
        <v>2100000</v>
      </c>
    </row>
    <row r="28" spans="1:9" ht="82.8" x14ac:dyDescent="0.25">
      <c r="A28" s="24" t="s">
        <v>84</v>
      </c>
      <c r="B28" s="32" t="s">
        <v>175</v>
      </c>
      <c r="C28" s="32" t="s">
        <v>86</v>
      </c>
      <c r="D28" s="32" t="s">
        <v>92</v>
      </c>
      <c r="E28" s="32" t="s">
        <v>111</v>
      </c>
      <c r="F28" s="32" t="s">
        <v>96</v>
      </c>
      <c r="G28" s="19">
        <f>G29</f>
        <v>2414968</v>
      </c>
      <c r="H28" s="19">
        <f t="shared" ref="H28:I28" si="4">H29</f>
        <v>2092000</v>
      </c>
      <c r="I28" s="19">
        <f t="shared" si="4"/>
        <v>2092000</v>
      </c>
    </row>
    <row r="29" spans="1:9" ht="27.6" x14ac:dyDescent="0.25">
      <c r="A29" s="24" t="s">
        <v>85</v>
      </c>
      <c r="B29" s="32" t="s">
        <v>175</v>
      </c>
      <c r="C29" s="32" t="s">
        <v>86</v>
      </c>
      <c r="D29" s="32" t="s">
        <v>92</v>
      </c>
      <c r="E29" s="32" t="s">
        <v>111</v>
      </c>
      <c r="F29" s="32" t="s">
        <v>95</v>
      </c>
      <c r="G29" s="19">
        <v>2414968</v>
      </c>
      <c r="H29" s="19">
        <v>2092000</v>
      </c>
      <c r="I29" s="19">
        <v>2092000</v>
      </c>
    </row>
    <row r="30" spans="1:9" ht="41.4" x14ac:dyDescent="0.25">
      <c r="A30" s="24" t="s">
        <v>116</v>
      </c>
      <c r="B30" s="32" t="s">
        <v>175</v>
      </c>
      <c r="C30" s="32" t="s">
        <v>86</v>
      </c>
      <c r="D30" s="32" t="s">
        <v>92</v>
      </c>
      <c r="E30" s="32" t="s">
        <v>111</v>
      </c>
      <c r="F30" s="32" t="s">
        <v>119</v>
      </c>
      <c r="G30" s="19">
        <f>G31</f>
        <v>22000</v>
      </c>
      <c r="H30" s="19">
        <f t="shared" ref="H30:I30" si="5">H31</f>
        <v>5000</v>
      </c>
      <c r="I30" s="19">
        <f t="shared" si="5"/>
        <v>5000</v>
      </c>
    </row>
    <row r="31" spans="1:9" ht="41.4" x14ac:dyDescent="0.25">
      <c r="A31" s="24" t="s">
        <v>101</v>
      </c>
      <c r="B31" s="32" t="s">
        <v>175</v>
      </c>
      <c r="C31" s="32" t="s">
        <v>86</v>
      </c>
      <c r="D31" s="32" t="s">
        <v>92</v>
      </c>
      <c r="E31" s="32" t="s">
        <v>111</v>
      </c>
      <c r="F31" s="32" t="s">
        <v>120</v>
      </c>
      <c r="G31" s="19">
        <v>22000</v>
      </c>
      <c r="H31" s="19">
        <v>5000</v>
      </c>
      <c r="I31" s="19">
        <v>5000</v>
      </c>
    </row>
    <row r="32" spans="1:9" x14ac:dyDescent="0.25">
      <c r="A32" s="24" t="s">
        <v>102</v>
      </c>
      <c r="B32" s="32" t="s">
        <v>175</v>
      </c>
      <c r="C32" s="32" t="s">
        <v>86</v>
      </c>
      <c r="D32" s="32" t="s">
        <v>92</v>
      </c>
      <c r="E32" s="32" t="s">
        <v>111</v>
      </c>
      <c r="F32" s="32" t="s">
        <v>112</v>
      </c>
      <c r="G32" s="19">
        <f>G33</f>
        <v>13000</v>
      </c>
      <c r="H32" s="19">
        <f t="shared" ref="H32:I32" si="6">H33</f>
        <v>3000</v>
      </c>
      <c r="I32" s="19">
        <f t="shared" si="6"/>
        <v>3000</v>
      </c>
    </row>
    <row r="33" spans="1:9" x14ac:dyDescent="0.25">
      <c r="A33" s="24" t="s">
        <v>103</v>
      </c>
      <c r="B33" s="32" t="s">
        <v>175</v>
      </c>
      <c r="C33" s="32" t="s">
        <v>86</v>
      </c>
      <c r="D33" s="32" t="s">
        <v>92</v>
      </c>
      <c r="E33" s="32" t="s">
        <v>111</v>
      </c>
      <c r="F33" s="32" t="s">
        <v>121</v>
      </c>
      <c r="G33" s="19">
        <v>13000</v>
      </c>
      <c r="H33" s="19">
        <v>3000</v>
      </c>
      <c r="I33" s="19">
        <v>3000</v>
      </c>
    </row>
    <row r="34" spans="1:9" ht="59.25" customHeight="1" x14ac:dyDescent="0.25">
      <c r="A34" s="17" t="s">
        <v>104</v>
      </c>
      <c r="B34" s="31" t="s">
        <v>175</v>
      </c>
      <c r="C34" s="31" t="s">
        <v>86</v>
      </c>
      <c r="D34" s="31" t="s">
        <v>94</v>
      </c>
      <c r="E34" s="31" t="s">
        <v>88</v>
      </c>
      <c r="F34" s="31" t="s">
        <v>89</v>
      </c>
      <c r="G34" s="20">
        <f t="shared" ref="G34:I39" si="7">G35</f>
        <v>127000</v>
      </c>
      <c r="H34" s="20">
        <f t="shared" si="7"/>
        <v>0</v>
      </c>
      <c r="I34" s="20">
        <f t="shared" si="7"/>
        <v>0</v>
      </c>
    </row>
    <row r="35" spans="1:9" ht="30" customHeight="1" x14ac:dyDescent="0.25">
      <c r="A35" s="11" t="s">
        <v>80</v>
      </c>
      <c r="B35" s="32" t="s">
        <v>175</v>
      </c>
      <c r="C35" s="32" t="s">
        <v>86</v>
      </c>
      <c r="D35" s="32" t="s">
        <v>94</v>
      </c>
      <c r="E35" s="32" t="s">
        <v>122</v>
      </c>
      <c r="F35" s="32" t="s">
        <v>89</v>
      </c>
      <c r="G35" s="19">
        <f t="shared" si="7"/>
        <v>127000</v>
      </c>
      <c r="H35" s="19">
        <f t="shared" si="7"/>
        <v>0</v>
      </c>
      <c r="I35" s="19">
        <f t="shared" si="7"/>
        <v>0</v>
      </c>
    </row>
    <row r="36" spans="1:9" ht="30" customHeight="1" x14ac:dyDescent="0.25">
      <c r="A36" s="11" t="s">
        <v>81</v>
      </c>
      <c r="B36" s="32" t="s">
        <v>175</v>
      </c>
      <c r="C36" s="32" t="s">
        <v>86</v>
      </c>
      <c r="D36" s="32" t="s">
        <v>94</v>
      </c>
      <c r="E36" s="32" t="s">
        <v>123</v>
      </c>
      <c r="F36" s="32" t="s">
        <v>89</v>
      </c>
      <c r="G36" s="19">
        <f t="shared" si="7"/>
        <v>127000</v>
      </c>
      <c r="H36" s="19">
        <f t="shared" si="7"/>
        <v>0</v>
      </c>
      <c r="I36" s="19">
        <f t="shared" si="7"/>
        <v>0</v>
      </c>
    </row>
    <row r="37" spans="1:9" x14ac:dyDescent="0.25">
      <c r="A37" s="11" t="s">
        <v>82</v>
      </c>
      <c r="B37" s="32" t="s">
        <v>175</v>
      </c>
      <c r="C37" s="32" t="s">
        <v>86</v>
      </c>
      <c r="D37" s="32" t="s">
        <v>94</v>
      </c>
      <c r="E37" s="32" t="s">
        <v>124</v>
      </c>
      <c r="F37" s="32" t="s">
        <v>89</v>
      </c>
      <c r="G37" s="19">
        <f t="shared" si="7"/>
        <v>127000</v>
      </c>
      <c r="H37" s="19">
        <f t="shared" si="7"/>
        <v>0</v>
      </c>
      <c r="I37" s="19">
        <f t="shared" si="7"/>
        <v>0</v>
      </c>
    </row>
    <row r="38" spans="1:9" ht="105.75" customHeight="1" x14ac:dyDescent="0.25">
      <c r="A38" s="11" t="s">
        <v>110</v>
      </c>
      <c r="B38" s="32" t="s">
        <v>175</v>
      </c>
      <c r="C38" s="32" t="s">
        <v>86</v>
      </c>
      <c r="D38" s="32" t="s">
        <v>94</v>
      </c>
      <c r="E38" s="32" t="s">
        <v>107</v>
      </c>
      <c r="F38" s="32" t="s">
        <v>89</v>
      </c>
      <c r="G38" s="19">
        <f t="shared" si="7"/>
        <v>127000</v>
      </c>
      <c r="H38" s="19">
        <f t="shared" si="7"/>
        <v>0</v>
      </c>
      <c r="I38" s="19">
        <f t="shared" si="7"/>
        <v>0</v>
      </c>
    </row>
    <row r="39" spans="1:9" x14ac:dyDescent="0.25">
      <c r="A39" s="24" t="s">
        <v>105</v>
      </c>
      <c r="B39" s="32" t="s">
        <v>175</v>
      </c>
      <c r="C39" s="32" t="s">
        <v>86</v>
      </c>
      <c r="D39" s="32" t="s">
        <v>94</v>
      </c>
      <c r="E39" s="32" t="s">
        <v>107</v>
      </c>
      <c r="F39" s="32" t="s">
        <v>108</v>
      </c>
      <c r="G39" s="19">
        <f t="shared" si="7"/>
        <v>127000</v>
      </c>
      <c r="H39" s="19">
        <f t="shared" si="7"/>
        <v>0</v>
      </c>
      <c r="I39" s="19">
        <f t="shared" si="7"/>
        <v>0</v>
      </c>
    </row>
    <row r="40" spans="1:9" x14ac:dyDescent="0.25">
      <c r="A40" s="24" t="s">
        <v>106</v>
      </c>
      <c r="B40" s="32" t="s">
        <v>175</v>
      </c>
      <c r="C40" s="32" t="s">
        <v>86</v>
      </c>
      <c r="D40" s="32" t="s">
        <v>94</v>
      </c>
      <c r="E40" s="32" t="s">
        <v>107</v>
      </c>
      <c r="F40" s="32" t="s">
        <v>109</v>
      </c>
      <c r="G40" s="19">
        <v>127000</v>
      </c>
      <c r="H40" s="19">
        <v>0</v>
      </c>
      <c r="I40" s="19">
        <v>0</v>
      </c>
    </row>
    <row r="41" spans="1:9" x14ac:dyDescent="0.25">
      <c r="A41" s="17" t="s">
        <v>125</v>
      </c>
      <c r="B41" s="31" t="s">
        <v>175</v>
      </c>
      <c r="C41" s="31" t="s">
        <v>90</v>
      </c>
      <c r="D41" s="31" t="s">
        <v>87</v>
      </c>
      <c r="E41" s="31" t="s">
        <v>88</v>
      </c>
      <c r="F41" s="31" t="s">
        <v>89</v>
      </c>
      <c r="G41" s="20">
        <f t="shared" ref="G41:I47" si="8">G42</f>
        <v>366794</v>
      </c>
      <c r="H41" s="20">
        <f t="shared" si="8"/>
        <v>357560</v>
      </c>
      <c r="I41" s="20">
        <f t="shared" si="8"/>
        <v>370180</v>
      </c>
    </row>
    <row r="42" spans="1:9" ht="27.6" x14ac:dyDescent="0.25">
      <c r="A42" s="17" t="s">
        <v>126</v>
      </c>
      <c r="B42" s="31" t="s">
        <v>175</v>
      </c>
      <c r="C42" s="31" t="s">
        <v>90</v>
      </c>
      <c r="D42" s="31" t="s">
        <v>91</v>
      </c>
      <c r="E42" s="31" t="s">
        <v>88</v>
      </c>
      <c r="F42" s="31" t="s">
        <v>89</v>
      </c>
      <c r="G42" s="20">
        <f t="shared" si="8"/>
        <v>366794</v>
      </c>
      <c r="H42" s="20">
        <f t="shared" si="8"/>
        <v>357560</v>
      </c>
      <c r="I42" s="20">
        <f t="shared" si="8"/>
        <v>370180</v>
      </c>
    </row>
    <row r="43" spans="1:9" ht="30" customHeight="1" x14ac:dyDescent="0.25">
      <c r="A43" s="11" t="s">
        <v>80</v>
      </c>
      <c r="B43" s="32" t="s">
        <v>175</v>
      </c>
      <c r="C43" s="32" t="s">
        <v>90</v>
      </c>
      <c r="D43" s="32" t="s">
        <v>91</v>
      </c>
      <c r="E43" s="32" t="s">
        <v>122</v>
      </c>
      <c r="F43" s="32" t="s">
        <v>89</v>
      </c>
      <c r="G43" s="19">
        <f t="shared" si="8"/>
        <v>366794</v>
      </c>
      <c r="H43" s="19">
        <f t="shared" si="8"/>
        <v>357560</v>
      </c>
      <c r="I43" s="19">
        <f t="shared" si="8"/>
        <v>370180</v>
      </c>
    </row>
    <row r="44" spans="1:9" ht="30" customHeight="1" x14ac:dyDescent="0.25">
      <c r="A44" s="11" t="s">
        <v>81</v>
      </c>
      <c r="B44" s="32" t="s">
        <v>175</v>
      </c>
      <c r="C44" s="32" t="s">
        <v>90</v>
      </c>
      <c r="D44" s="32" t="s">
        <v>91</v>
      </c>
      <c r="E44" s="32" t="s">
        <v>123</v>
      </c>
      <c r="F44" s="32" t="s">
        <v>89</v>
      </c>
      <c r="G44" s="19">
        <f t="shared" si="8"/>
        <v>366794</v>
      </c>
      <c r="H44" s="19">
        <f t="shared" si="8"/>
        <v>357560</v>
      </c>
      <c r="I44" s="19">
        <f t="shared" si="8"/>
        <v>370180</v>
      </c>
    </row>
    <row r="45" spans="1:9" x14ac:dyDescent="0.25">
      <c r="A45" s="11" t="s">
        <v>82</v>
      </c>
      <c r="B45" s="32" t="s">
        <v>175</v>
      </c>
      <c r="C45" s="32" t="s">
        <v>90</v>
      </c>
      <c r="D45" s="32" t="s">
        <v>91</v>
      </c>
      <c r="E45" s="32" t="s">
        <v>124</v>
      </c>
      <c r="F45" s="32" t="s">
        <v>89</v>
      </c>
      <c r="G45" s="19">
        <f t="shared" si="8"/>
        <v>366794</v>
      </c>
      <c r="H45" s="19">
        <f t="shared" si="8"/>
        <v>357560</v>
      </c>
      <c r="I45" s="19">
        <f t="shared" si="8"/>
        <v>370180</v>
      </c>
    </row>
    <row r="46" spans="1:9" ht="41.4" x14ac:dyDescent="0.25">
      <c r="A46" s="11" t="s">
        <v>127</v>
      </c>
      <c r="B46" s="32" t="s">
        <v>175</v>
      </c>
      <c r="C46" s="32" t="s">
        <v>90</v>
      </c>
      <c r="D46" s="32" t="s">
        <v>91</v>
      </c>
      <c r="E46" s="32" t="s">
        <v>128</v>
      </c>
      <c r="F46" s="32" t="s">
        <v>89</v>
      </c>
      <c r="G46" s="19">
        <f t="shared" si="8"/>
        <v>366794</v>
      </c>
      <c r="H46" s="19">
        <f t="shared" si="8"/>
        <v>357560</v>
      </c>
      <c r="I46" s="19">
        <f t="shared" si="8"/>
        <v>370180</v>
      </c>
    </row>
    <row r="47" spans="1:9" ht="82.8" x14ac:dyDescent="0.25">
      <c r="A47" s="24" t="s">
        <v>84</v>
      </c>
      <c r="B47" s="32" t="s">
        <v>175</v>
      </c>
      <c r="C47" s="32" t="s">
        <v>90</v>
      </c>
      <c r="D47" s="32" t="s">
        <v>91</v>
      </c>
      <c r="E47" s="32" t="s">
        <v>128</v>
      </c>
      <c r="F47" s="32" t="s">
        <v>96</v>
      </c>
      <c r="G47" s="19">
        <f t="shared" si="8"/>
        <v>366794</v>
      </c>
      <c r="H47" s="19">
        <f t="shared" si="8"/>
        <v>357560</v>
      </c>
      <c r="I47" s="19">
        <f t="shared" si="8"/>
        <v>370180</v>
      </c>
    </row>
    <row r="48" spans="1:9" ht="27.6" x14ac:dyDescent="0.25">
      <c r="A48" s="24" t="s">
        <v>85</v>
      </c>
      <c r="B48" s="32" t="s">
        <v>175</v>
      </c>
      <c r="C48" s="32" t="s">
        <v>90</v>
      </c>
      <c r="D48" s="32" t="s">
        <v>91</v>
      </c>
      <c r="E48" s="32" t="s">
        <v>128</v>
      </c>
      <c r="F48" s="32" t="s">
        <v>95</v>
      </c>
      <c r="G48" s="19">
        <v>366794</v>
      </c>
      <c r="H48" s="19">
        <v>357560</v>
      </c>
      <c r="I48" s="19">
        <v>370180</v>
      </c>
    </row>
    <row r="49" spans="1:9" ht="41.4" x14ac:dyDescent="0.25">
      <c r="A49" s="27" t="s">
        <v>238</v>
      </c>
      <c r="B49" s="31" t="s">
        <v>175</v>
      </c>
      <c r="C49" s="31" t="s">
        <v>91</v>
      </c>
      <c r="D49" s="31" t="s">
        <v>87</v>
      </c>
      <c r="E49" s="31" t="s">
        <v>88</v>
      </c>
      <c r="F49" s="31" t="s">
        <v>89</v>
      </c>
      <c r="G49" s="20">
        <f t="shared" ref="G49:G55" si="9">G50</f>
        <v>36000</v>
      </c>
      <c r="H49" s="20">
        <f>'Приложение 2'!H59</f>
        <v>0</v>
      </c>
      <c r="I49" s="20">
        <f>'Приложение 2'!I59</f>
        <v>0</v>
      </c>
    </row>
    <row r="50" spans="1:9" ht="55.2" x14ac:dyDescent="0.25">
      <c r="A50" s="27" t="s">
        <v>239</v>
      </c>
      <c r="B50" s="31" t="s">
        <v>175</v>
      </c>
      <c r="C50" s="31" t="s">
        <v>91</v>
      </c>
      <c r="D50" s="31" t="s">
        <v>137</v>
      </c>
      <c r="E50" s="31" t="s">
        <v>88</v>
      </c>
      <c r="F50" s="31" t="s">
        <v>89</v>
      </c>
      <c r="G50" s="20">
        <f t="shared" si="9"/>
        <v>36000</v>
      </c>
      <c r="H50" s="20">
        <f>'Приложение 2'!H60</f>
        <v>0</v>
      </c>
      <c r="I50" s="20">
        <f>'Приложение 2'!I60</f>
        <v>0</v>
      </c>
    </row>
    <row r="51" spans="1:9" ht="55.2" x14ac:dyDescent="0.25">
      <c r="A51" s="24" t="s">
        <v>256</v>
      </c>
      <c r="B51" s="32" t="s">
        <v>175</v>
      </c>
      <c r="C51" s="32" t="s">
        <v>91</v>
      </c>
      <c r="D51" s="32" t="s">
        <v>137</v>
      </c>
      <c r="E51" s="32" t="s">
        <v>240</v>
      </c>
      <c r="F51" s="32" t="s">
        <v>89</v>
      </c>
      <c r="G51" s="19">
        <f t="shared" si="9"/>
        <v>36000</v>
      </c>
      <c r="H51" s="19">
        <f>'Приложение 2'!H61</f>
        <v>0</v>
      </c>
      <c r="I51" s="19">
        <f>'Приложение 2'!I61</f>
        <v>0</v>
      </c>
    </row>
    <row r="52" spans="1:9" ht="55.2" x14ac:dyDescent="0.25">
      <c r="A52" s="24" t="s">
        <v>257</v>
      </c>
      <c r="B52" s="32" t="s">
        <v>175</v>
      </c>
      <c r="C52" s="32" t="s">
        <v>91</v>
      </c>
      <c r="D52" s="32" t="s">
        <v>137</v>
      </c>
      <c r="E52" s="32" t="s">
        <v>241</v>
      </c>
      <c r="F52" s="32" t="s">
        <v>89</v>
      </c>
      <c r="G52" s="19">
        <f t="shared" si="9"/>
        <v>36000</v>
      </c>
      <c r="H52" s="19">
        <f>'Приложение 2'!H62</f>
        <v>0</v>
      </c>
      <c r="I52" s="19">
        <f>'Приложение 2'!I62</f>
        <v>0</v>
      </c>
    </row>
    <row r="53" spans="1:9" ht="27.6" x14ac:dyDescent="0.25">
      <c r="A53" s="24" t="s">
        <v>165</v>
      </c>
      <c r="B53" s="32" t="s">
        <v>175</v>
      </c>
      <c r="C53" s="32" t="s">
        <v>91</v>
      </c>
      <c r="D53" s="32" t="s">
        <v>137</v>
      </c>
      <c r="E53" s="32" t="s">
        <v>242</v>
      </c>
      <c r="F53" s="32" t="s">
        <v>87</v>
      </c>
      <c r="G53" s="19">
        <f t="shared" si="9"/>
        <v>36000</v>
      </c>
      <c r="H53" s="19">
        <f>'Приложение 2'!H63</f>
        <v>0</v>
      </c>
      <c r="I53" s="19">
        <f>'Приложение 2'!I63</f>
        <v>0</v>
      </c>
    </row>
    <row r="54" spans="1:9" ht="105" customHeight="1" x14ac:dyDescent="0.25">
      <c r="A54" s="24" t="s">
        <v>243</v>
      </c>
      <c r="B54" s="32" t="s">
        <v>175</v>
      </c>
      <c r="C54" s="32" t="s">
        <v>91</v>
      </c>
      <c r="D54" s="32" t="s">
        <v>137</v>
      </c>
      <c r="E54" s="32" t="s">
        <v>244</v>
      </c>
      <c r="F54" s="32" t="s">
        <v>87</v>
      </c>
      <c r="G54" s="19">
        <f t="shared" si="9"/>
        <v>36000</v>
      </c>
      <c r="H54" s="19">
        <f>'Приложение 2'!H64</f>
        <v>0</v>
      </c>
      <c r="I54" s="19">
        <f>'Приложение 2'!I64</f>
        <v>0</v>
      </c>
    </row>
    <row r="55" spans="1:9" ht="41.4" x14ac:dyDescent="0.25">
      <c r="A55" s="24" t="s">
        <v>116</v>
      </c>
      <c r="B55" s="32" t="s">
        <v>175</v>
      </c>
      <c r="C55" s="32" t="s">
        <v>91</v>
      </c>
      <c r="D55" s="32" t="s">
        <v>137</v>
      </c>
      <c r="E55" s="32" t="s">
        <v>244</v>
      </c>
      <c r="F55" s="32" t="s">
        <v>119</v>
      </c>
      <c r="G55" s="19">
        <f t="shared" si="9"/>
        <v>36000</v>
      </c>
      <c r="H55" s="19">
        <f>'Приложение 2'!H65</f>
        <v>0</v>
      </c>
      <c r="I55" s="19">
        <f>'Приложение 2'!I65</f>
        <v>0</v>
      </c>
    </row>
    <row r="56" spans="1:9" ht="41.4" x14ac:dyDescent="0.25">
      <c r="A56" s="24" t="s">
        <v>101</v>
      </c>
      <c r="B56" s="32" t="str">
        <f>'Приложение 2'!B66</f>
        <v>03</v>
      </c>
      <c r="C56" s="32" t="s">
        <v>91</v>
      </c>
      <c r="D56" s="32" t="s">
        <v>137</v>
      </c>
      <c r="E56" s="32" t="s">
        <v>244</v>
      </c>
      <c r="F56" s="32" t="s">
        <v>120</v>
      </c>
      <c r="G56" s="19">
        <v>36000</v>
      </c>
      <c r="H56" s="19">
        <f>'Приложение 2'!H66</f>
        <v>0</v>
      </c>
      <c r="I56" s="19">
        <f>'Приложение 2'!I66</f>
        <v>0</v>
      </c>
    </row>
    <row r="57" spans="1:9" ht="27.6" x14ac:dyDescent="0.25">
      <c r="A57" s="17" t="s">
        <v>129</v>
      </c>
      <c r="B57" s="31" t="s">
        <v>175</v>
      </c>
      <c r="C57" s="31" t="s">
        <v>93</v>
      </c>
      <c r="D57" s="31" t="s">
        <v>87</v>
      </c>
      <c r="E57" s="31" t="s">
        <v>88</v>
      </c>
      <c r="F57" s="31" t="s">
        <v>89</v>
      </c>
      <c r="G57" s="20">
        <f>G58</f>
        <v>4076745.29</v>
      </c>
      <c r="H57" s="20">
        <f t="shared" ref="H57:I57" si="10">H58</f>
        <v>5916639.9000000004</v>
      </c>
      <c r="I57" s="20">
        <f t="shared" si="10"/>
        <v>4537562.8499999996</v>
      </c>
    </row>
    <row r="58" spans="1:9" x14ac:dyDescent="0.25">
      <c r="A58" s="17" t="s">
        <v>130</v>
      </c>
      <c r="B58" s="31" t="s">
        <v>175</v>
      </c>
      <c r="C58" s="31" t="s">
        <v>93</v>
      </c>
      <c r="D58" s="31" t="s">
        <v>91</v>
      </c>
      <c r="E58" s="31" t="s">
        <v>88</v>
      </c>
      <c r="F58" s="31" t="s">
        <v>89</v>
      </c>
      <c r="G58" s="20">
        <f>G59+G65</f>
        <v>4076745.29</v>
      </c>
      <c r="H58" s="20">
        <f t="shared" ref="H58:I58" si="11">H59+H65</f>
        <v>5916639.9000000004</v>
      </c>
      <c r="I58" s="20">
        <f t="shared" si="11"/>
        <v>4537562.8499999996</v>
      </c>
    </row>
    <row r="59" spans="1:9" ht="41.4" x14ac:dyDescent="0.25">
      <c r="A59" s="48" t="s">
        <v>231</v>
      </c>
      <c r="B59" s="32" t="s">
        <v>175</v>
      </c>
      <c r="C59" s="32" t="s">
        <v>93</v>
      </c>
      <c r="D59" s="32" t="s">
        <v>91</v>
      </c>
      <c r="E59" s="31" t="s">
        <v>136</v>
      </c>
      <c r="F59" s="32" t="s">
        <v>89</v>
      </c>
      <c r="G59" s="20">
        <f>G60</f>
        <v>1046313.87</v>
      </c>
      <c r="H59" s="20">
        <f t="shared" ref="H59:I63" si="12">H60</f>
        <v>2671726.61</v>
      </c>
      <c r="I59" s="20">
        <f t="shared" si="12"/>
        <v>1292649.56</v>
      </c>
    </row>
    <row r="60" spans="1:9" ht="45" customHeight="1" x14ac:dyDescent="0.25">
      <c r="A60" s="45" t="s">
        <v>219</v>
      </c>
      <c r="B60" s="32" t="s">
        <v>175</v>
      </c>
      <c r="C60" s="32" t="s">
        <v>93</v>
      </c>
      <c r="D60" s="32" t="s">
        <v>91</v>
      </c>
      <c r="E60" s="32" t="s">
        <v>166</v>
      </c>
      <c r="F60" s="32" t="s">
        <v>89</v>
      </c>
      <c r="G60" s="19">
        <f>G61</f>
        <v>1046313.87</v>
      </c>
      <c r="H60" s="19">
        <f t="shared" si="12"/>
        <v>2671726.61</v>
      </c>
      <c r="I60" s="19">
        <f t="shared" si="12"/>
        <v>1292649.56</v>
      </c>
    </row>
    <row r="61" spans="1:9" ht="27.6" x14ac:dyDescent="0.25">
      <c r="A61" s="45" t="s">
        <v>165</v>
      </c>
      <c r="B61" s="32" t="s">
        <v>175</v>
      </c>
      <c r="C61" s="32" t="s">
        <v>93</v>
      </c>
      <c r="D61" s="32" t="s">
        <v>91</v>
      </c>
      <c r="E61" s="32" t="s">
        <v>167</v>
      </c>
      <c r="F61" s="32" t="s">
        <v>89</v>
      </c>
      <c r="G61" s="19">
        <f>G62</f>
        <v>1046313.87</v>
      </c>
      <c r="H61" s="19">
        <f t="shared" si="12"/>
        <v>2671726.61</v>
      </c>
      <c r="I61" s="19">
        <f t="shared" si="12"/>
        <v>1292649.56</v>
      </c>
    </row>
    <row r="62" spans="1:9" ht="69" x14ac:dyDescent="0.25">
      <c r="A62" s="14" t="s">
        <v>198</v>
      </c>
      <c r="B62" s="32" t="s">
        <v>175</v>
      </c>
      <c r="C62" s="32" t="s">
        <v>93</v>
      </c>
      <c r="D62" s="32" t="s">
        <v>91</v>
      </c>
      <c r="E62" s="32" t="s">
        <v>168</v>
      </c>
      <c r="F62" s="32" t="s">
        <v>89</v>
      </c>
      <c r="G62" s="19">
        <f>G63</f>
        <v>1046313.87</v>
      </c>
      <c r="H62" s="19">
        <f t="shared" si="12"/>
        <v>2671726.61</v>
      </c>
      <c r="I62" s="19">
        <f t="shared" si="12"/>
        <v>1292649.56</v>
      </c>
    </row>
    <row r="63" spans="1:9" ht="41.4" x14ac:dyDescent="0.25">
      <c r="A63" s="11" t="s">
        <v>116</v>
      </c>
      <c r="B63" s="32" t="s">
        <v>175</v>
      </c>
      <c r="C63" s="32" t="s">
        <v>93</v>
      </c>
      <c r="D63" s="32" t="s">
        <v>91</v>
      </c>
      <c r="E63" s="32" t="s">
        <v>168</v>
      </c>
      <c r="F63" s="32" t="s">
        <v>119</v>
      </c>
      <c r="G63" s="19">
        <f>G64</f>
        <v>1046313.87</v>
      </c>
      <c r="H63" s="19">
        <f t="shared" si="12"/>
        <v>2671726.61</v>
      </c>
      <c r="I63" s="19">
        <f t="shared" si="12"/>
        <v>1292649.56</v>
      </c>
    </row>
    <row r="64" spans="1:9" ht="41.4" x14ac:dyDescent="0.25">
      <c r="A64" s="11" t="s">
        <v>101</v>
      </c>
      <c r="B64" s="32" t="s">
        <v>175</v>
      </c>
      <c r="C64" s="32" t="s">
        <v>93</v>
      </c>
      <c r="D64" s="32" t="s">
        <v>91</v>
      </c>
      <c r="E64" s="32" t="s">
        <v>168</v>
      </c>
      <c r="F64" s="32" t="s">
        <v>120</v>
      </c>
      <c r="G64" s="19">
        <v>1046313.87</v>
      </c>
      <c r="H64" s="19">
        <v>2671726.61</v>
      </c>
      <c r="I64" s="19">
        <v>1292649.56</v>
      </c>
    </row>
    <row r="65" spans="1:9" ht="82.8" x14ac:dyDescent="0.25">
      <c r="A65" s="48" t="s">
        <v>203</v>
      </c>
      <c r="B65" s="32" t="s">
        <v>175</v>
      </c>
      <c r="C65" s="32" t="s">
        <v>93</v>
      </c>
      <c r="D65" s="32" t="s">
        <v>91</v>
      </c>
      <c r="E65" s="31" t="s">
        <v>169</v>
      </c>
      <c r="F65" s="32" t="s">
        <v>89</v>
      </c>
      <c r="G65" s="20">
        <f>G66</f>
        <v>3030431.42</v>
      </c>
      <c r="H65" s="20">
        <f t="shared" ref="H65:I66" si="13">H66</f>
        <v>3244913.29</v>
      </c>
      <c r="I65" s="20">
        <f t="shared" si="13"/>
        <v>3244913.29</v>
      </c>
    </row>
    <row r="66" spans="1:9" ht="82.8" x14ac:dyDescent="0.25">
      <c r="A66" s="45" t="s">
        <v>226</v>
      </c>
      <c r="B66" s="32" t="s">
        <v>175</v>
      </c>
      <c r="C66" s="32" t="s">
        <v>93</v>
      </c>
      <c r="D66" s="32" t="s">
        <v>91</v>
      </c>
      <c r="E66" s="32" t="s">
        <v>190</v>
      </c>
      <c r="F66" s="32" t="s">
        <v>89</v>
      </c>
      <c r="G66" s="19">
        <f>G67</f>
        <v>3030431.42</v>
      </c>
      <c r="H66" s="19">
        <f t="shared" si="13"/>
        <v>3244913.29</v>
      </c>
      <c r="I66" s="19">
        <f t="shared" si="13"/>
        <v>3244913.29</v>
      </c>
    </row>
    <row r="67" spans="1:9" ht="82.8" x14ac:dyDescent="0.25">
      <c r="A67" s="45" t="s">
        <v>227</v>
      </c>
      <c r="B67" s="32" t="s">
        <v>175</v>
      </c>
      <c r="C67" s="32" t="s">
        <v>93</v>
      </c>
      <c r="D67" s="32" t="s">
        <v>91</v>
      </c>
      <c r="E67" s="32" t="s">
        <v>191</v>
      </c>
      <c r="F67" s="32" t="s">
        <v>89</v>
      </c>
      <c r="G67" s="19">
        <f>G68+G71+G74</f>
        <v>3030431.42</v>
      </c>
      <c r="H67" s="19">
        <f t="shared" ref="H67:I67" si="14">H68+H71</f>
        <v>3244913.29</v>
      </c>
      <c r="I67" s="19">
        <f t="shared" si="14"/>
        <v>3244913.29</v>
      </c>
    </row>
    <row r="68" spans="1:9" ht="41.4" x14ac:dyDescent="0.25">
      <c r="A68" s="43" t="s">
        <v>199</v>
      </c>
      <c r="B68" s="32" t="s">
        <v>175</v>
      </c>
      <c r="C68" s="32" t="s">
        <v>93</v>
      </c>
      <c r="D68" s="32" t="s">
        <v>91</v>
      </c>
      <c r="E68" s="32" t="s">
        <v>192</v>
      </c>
      <c r="F68" s="32" t="s">
        <v>89</v>
      </c>
      <c r="G68" s="19">
        <f>G69</f>
        <v>3000000</v>
      </c>
      <c r="H68" s="19">
        <f t="shared" ref="H68:I69" si="15">H69</f>
        <v>3212713.29</v>
      </c>
      <c r="I68" s="19">
        <f t="shared" si="15"/>
        <v>3212713.29</v>
      </c>
    </row>
    <row r="69" spans="1:9" ht="41.4" x14ac:dyDescent="0.25">
      <c r="A69" s="11" t="s">
        <v>116</v>
      </c>
      <c r="B69" s="32" t="s">
        <v>175</v>
      </c>
      <c r="C69" s="32" t="s">
        <v>93</v>
      </c>
      <c r="D69" s="32" t="s">
        <v>91</v>
      </c>
      <c r="E69" s="32" t="s">
        <v>192</v>
      </c>
      <c r="F69" s="32" t="s">
        <v>119</v>
      </c>
      <c r="G69" s="19">
        <f>G70</f>
        <v>3000000</v>
      </c>
      <c r="H69" s="19">
        <f t="shared" si="15"/>
        <v>3212713.29</v>
      </c>
      <c r="I69" s="19">
        <f t="shared" si="15"/>
        <v>3212713.29</v>
      </c>
    </row>
    <row r="70" spans="1:9" ht="41.4" x14ac:dyDescent="0.25">
      <c r="A70" s="11" t="s">
        <v>101</v>
      </c>
      <c r="B70" s="32" t="s">
        <v>175</v>
      </c>
      <c r="C70" s="32" t="s">
        <v>93</v>
      </c>
      <c r="D70" s="32" t="s">
        <v>91</v>
      </c>
      <c r="E70" s="32" t="s">
        <v>192</v>
      </c>
      <c r="F70" s="32" t="s">
        <v>120</v>
      </c>
      <c r="G70" s="19">
        <v>3000000</v>
      </c>
      <c r="H70" s="19">
        <v>3212713.29</v>
      </c>
      <c r="I70" s="19">
        <v>3212713.29</v>
      </c>
    </row>
    <row r="71" spans="1:9" ht="27.6" x14ac:dyDescent="0.25">
      <c r="A71" s="11" t="s">
        <v>200</v>
      </c>
      <c r="B71" s="32" t="s">
        <v>175</v>
      </c>
      <c r="C71" s="32" t="s">
        <v>93</v>
      </c>
      <c r="D71" s="32" t="s">
        <v>91</v>
      </c>
      <c r="E71" s="32" t="s">
        <v>193</v>
      </c>
      <c r="F71" s="32" t="s">
        <v>89</v>
      </c>
      <c r="G71" s="19">
        <f>G72</f>
        <v>30304</v>
      </c>
      <c r="H71" s="19">
        <f t="shared" ref="H71:I72" si="16">H72</f>
        <v>32200</v>
      </c>
      <c r="I71" s="19">
        <f t="shared" si="16"/>
        <v>32200</v>
      </c>
    </row>
    <row r="72" spans="1:9" ht="41.4" x14ac:dyDescent="0.25">
      <c r="A72" s="11" t="s">
        <v>116</v>
      </c>
      <c r="B72" s="32" t="s">
        <v>175</v>
      </c>
      <c r="C72" s="32" t="s">
        <v>93</v>
      </c>
      <c r="D72" s="32" t="s">
        <v>91</v>
      </c>
      <c r="E72" s="32" t="s">
        <v>193</v>
      </c>
      <c r="F72" s="32" t="s">
        <v>119</v>
      </c>
      <c r="G72" s="19">
        <f>G73</f>
        <v>30304</v>
      </c>
      <c r="H72" s="19">
        <f t="shared" si="16"/>
        <v>32200</v>
      </c>
      <c r="I72" s="19">
        <f t="shared" si="16"/>
        <v>32200</v>
      </c>
    </row>
    <row r="73" spans="1:9" ht="41.4" x14ac:dyDescent="0.25">
      <c r="A73" s="11" t="s">
        <v>101</v>
      </c>
      <c r="B73" s="32" t="s">
        <v>175</v>
      </c>
      <c r="C73" s="32" t="s">
        <v>93</v>
      </c>
      <c r="D73" s="32" t="s">
        <v>91</v>
      </c>
      <c r="E73" s="32" t="s">
        <v>193</v>
      </c>
      <c r="F73" s="32" t="s">
        <v>120</v>
      </c>
      <c r="G73" s="19">
        <v>30304</v>
      </c>
      <c r="H73" s="19">
        <v>32200</v>
      </c>
      <c r="I73" s="19">
        <v>32200</v>
      </c>
    </row>
    <row r="74" spans="1:9" ht="41.4" x14ac:dyDescent="0.25">
      <c r="A74" s="11" t="s">
        <v>270</v>
      </c>
      <c r="B74" s="32" t="s">
        <v>175</v>
      </c>
      <c r="C74" s="32" t="s">
        <v>93</v>
      </c>
      <c r="D74" s="32" t="s">
        <v>91</v>
      </c>
      <c r="E74" s="32" t="s">
        <v>268</v>
      </c>
      <c r="F74" s="32" t="s">
        <v>89</v>
      </c>
      <c r="G74" s="68">
        <f>G75</f>
        <v>127.42</v>
      </c>
      <c r="H74" s="19">
        <v>0</v>
      </c>
      <c r="I74" s="19">
        <v>0</v>
      </c>
    </row>
    <row r="75" spans="1:9" ht="41.4" x14ac:dyDescent="0.25">
      <c r="A75" s="11" t="s">
        <v>116</v>
      </c>
      <c r="B75" s="32" t="s">
        <v>175</v>
      </c>
      <c r="C75" s="32" t="s">
        <v>93</v>
      </c>
      <c r="D75" s="32" t="s">
        <v>91</v>
      </c>
      <c r="E75" s="32" t="s">
        <v>268</v>
      </c>
      <c r="F75" s="32" t="s">
        <v>119</v>
      </c>
      <c r="G75" s="68">
        <f>G76</f>
        <v>127.42</v>
      </c>
      <c r="H75" s="19">
        <v>0</v>
      </c>
      <c r="I75" s="19">
        <v>0</v>
      </c>
    </row>
    <row r="76" spans="1:9" ht="41.4" x14ac:dyDescent="0.25">
      <c r="A76" s="11" t="s">
        <v>101</v>
      </c>
      <c r="B76" s="32" t="s">
        <v>175</v>
      </c>
      <c r="C76" s="32" t="s">
        <v>93</v>
      </c>
      <c r="D76" s="32" t="s">
        <v>91</v>
      </c>
      <c r="E76" s="32" t="s">
        <v>268</v>
      </c>
      <c r="F76" s="32" t="s">
        <v>120</v>
      </c>
      <c r="G76" s="68">
        <v>127.42</v>
      </c>
      <c r="H76" s="19">
        <v>0</v>
      </c>
      <c r="I76" s="19">
        <v>0</v>
      </c>
    </row>
    <row r="77" spans="1:9" ht="15" customHeight="1" x14ac:dyDescent="0.25">
      <c r="A77" s="17" t="s">
        <v>138</v>
      </c>
      <c r="B77" s="31" t="s">
        <v>175</v>
      </c>
      <c r="C77" s="28" t="s">
        <v>113</v>
      </c>
      <c r="D77" s="31" t="s">
        <v>87</v>
      </c>
      <c r="E77" s="31" t="s">
        <v>88</v>
      </c>
      <c r="F77" s="31" t="s">
        <v>89</v>
      </c>
      <c r="G77" s="20">
        <f t="shared" ref="G77:I83" si="17">G78</f>
        <v>0</v>
      </c>
      <c r="H77" s="20">
        <f t="shared" si="17"/>
        <v>10000</v>
      </c>
      <c r="I77" s="20">
        <f t="shared" si="17"/>
        <v>10000</v>
      </c>
    </row>
    <row r="78" spans="1:9" x14ac:dyDescent="0.25">
      <c r="A78" s="17" t="s">
        <v>139</v>
      </c>
      <c r="B78" s="31" t="s">
        <v>175</v>
      </c>
      <c r="C78" s="28" t="s">
        <v>113</v>
      </c>
      <c r="D78" s="31" t="s">
        <v>86</v>
      </c>
      <c r="E78" s="31" t="s">
        <v>88</v>
      </c>
      <c r="F78" s="31" t="s">
        <v>89</v>
      </c>
      <c r="G78" s="20">
        <f t="shared" si="17"/>
        <v>0</v>
      </c>
      <c r="H78" s="20">
        <f t="shared" si="17"/>
        <v>10000</v>
      </c>
      <c r="I78" s="20">
        <f t="shared" si="17"/>
        <v>10000</v>
      </c>
    </row>
    <row r="79" spans="1:9" ht="55.2" x14ac:dyDescent="0.25">
      <c r="A79" s="45" t="s">
        <v>230</v>
      </c>
      <c r="B79" s="32" t="s">
        <v>175</v>
      </c>
      <c r="C79" s="25" t="s">
        <v>113</v>
      </c>
      <c r="D79" s="32" t="s">
        <v>86</v>
      </c>
      <c r="E79" s="32" t="s">
        <v>131</v>
      </c>
      <c r="F79" s="32" t="s">
        <v>89</v>
      </c>
      <c r="G79" s="19">
        <f t="shared" si="17"/>
        <v>0</v>
      </c>
      <c r="H79" s="19">
        <f t="shared" si="17"/>
        <v>10000</v>
      </c>
      <c r="I79" s="19">
        <f t="shared" si="17"/>
        <v>10000</v>
      </c>
    </row>
    <row r="80" spans="1:9" ht="55.2" x14ac:dyDescent="0.25">
      <c r="A80" s="45" t="s">
        <v>221</v>
      </c>
      <c r="B80" s="32" t="s">
        <v>175</v>
      </c>
      <c r="C80" s="25" t="s">
        <v>113</v>
      </c>
      <c r="D80" s="32" t="s">
        <v>86</v>
      </c>
      <c r="E80" s="32" t="s">
        <v>170</v>
      </c>
      <c r="F80" s="32" t="s">
        <v>89</v>
      </c>
      <c r="G80" s="19">
        <f t="shared" si="17"/>
        <v>0</v>
      </c>
      <c r="H80" s="19">
        <f t="shared" si="17"/>
        <v>10000</v>
      </c>
      <c r="I80" s="19">
        <f t="shared" si="17"/>
        <v>10000</v>
      </c>
    </row>
    <row r="81" spans="1:9" ht="27.6" x14ac:dyDescent="0.25">
      <c r="A81" s="45" t="s">
        <v>165</v>
      </c>
      <c r="B81" s="32" t="s">
        <v>175</v>
      </c>
      <c r="C81" s="25" t="s">
        <v>113</v>
      </c>
      <c r="D81" s="32" t="s">
        <v>86</v>
      </c>
      <c r="E81" s="32" t="s">
        <v>171</v>
      </c>
      <c r="F81" s="32" t="s">
        <v>89</v>
      </c>
      <c r="G81" s="19">
        <f t="shared" si="17"/>
        <v>0</v>
      </c>
      <c r="H81" s="19">
        <f t="shared" si="17"/>
        <v>10000</v>
      </c>
      <c r="I81" s="19">
        <f t="shared" si="17"/>
        <v>10000</v>
      </c>
    </row>
    <row r="82" spans="1:9" ht="27.6" x14ac:dyDescent="0.25">
      <c r="A82" s="45" t="s">
        <v>172</v>
      </c>
      <c r="B82" s="32" t="s">
        <v>175</v>
      </c>
      <c r="C82" s="25" t="s">
        <v>113</v>
      </c>
      <c r="D82" s="32" t="s">
        <v>86</v>
      </c>
      <c r="E82" s="32" t="s">
        <v>173</v>
      </c>
      <c r="F82" s="32" t="s">
        <v>89</v>
      </c>
      <c r="G82" s="19">
        <f>G83</f>
        <v>0</v>
      </c>
      <c r="H82" s="19">
        <f t="shared" si="17"/>
        <v>10000</v>
      </c>
      <c r="I82" s="19">
        <f t="shared" si="17"/>
        <v>10000</v>
      </c>
    </row>
    <row r="83" spans="1:9" ht="41.4" x14ac:dyDescent="0.25">
      <c r="A83" s="45" t="s">
        <v>116</v>
      </c>
      <c r="B83" s="32" t="s">
        <v>175</v>
      </c>
      <c r="C83" s="25" t="s">
        <v>113</v>
      </c>
      <c r="D83" s="32" t="s">
        <v>86</v>
      </c>
      <c r="E83" s="32" t="s">
        <v>173</v>
      </c>
      <c r="F83" s="7">
        <v>200</v>
      </c>
      <c r="G83" s="53">
        <f>G84</f>
        <v>0</v>
      </c>
      <c r="H83" s="53">
        <f t="shared" si="17"/>
        <v>10000</v>
      </c>
      <c r="I83" s="53">
        <f t="shared" si="17"/>
        <v>10000</v>
      </c>
    </row>
    <row r="84" spans="1:9" ht="41.4" x14ac:dyDescent="0.25">
      <c r="A84" s="51" t="s">
        <v>101</v>
      </c>
      <c r="B84" s="32" t="s">
        <v>175</v>
      </c>
      <c r="C84" s="25" t="s">
        <v>113</v>
      </c>
      <c r="D84" s="32" t="s">
        <v>86</v>
      </c>
      <c r="E84" s="32" t="s">
        <v>173</v>
      </c>
      <c r="F84" s="32" t="s">
        <v>120</v>
      </c>
      <c r="G84" s="19">
        <v>0</v>
      </c>
      <c r="H84" s="19">
        <v>10000</v>
      </c>
      <c r="I84" s="19">
        <v>10000</v>
      </c>
    </row>
    <row r="85" spans="1:9" ht="27.6" x14ac:dyDescent="0.25">
      <c r="A85" s="40" t="s">
        <v>177</v>
      </c>
      <c r="B85" s="5">
        <v>996</v>
      </c>
      <c r="C85" s="28" t="s">
        <v>87</v>
      </c>
      <c r="D85" s="28" t="s">
        <v>87</v>
      </c>
      <c r="E85" s="28" t="s">
        <v>88</v>
      </c>
      <c r="F85" s="28" t="s">
        <v>89</v>
      </c>
      <c r="G85" s="52">
        <f t="shared" ref="G85:I90" si="18">G86</f>
        <v>3473555</v>
      </c>
      <c r="H85" s="52">
        <f t="shared" si="18"/>
        <v>3037130</v>
      </c>
      <c r="I85" s="52">
        <f t="shared" si="18"/>
        <v>3037130</v>
      </c>
    </row>
    <row r="86" spans="1:9" x14ac:dyDescent="0.25">
      <c r="A86" s="42" t="s">
        <v>78</v>
      </c>
      <c r="B86" s="40">
        <v>996</v>
      </c>
      <c r="C86" s="50" t="s">
        <v>86</v>
      </c>
      <c r="D86" s="50" t="s">
        <v>87</v>
      </c>
      <c r="E86" s="50" t="s">
        <v>88</v>
      </c>
      <c r="F86" s="50" t="s">
        <v>89</v>
      </c>
      <c r="G86" s="52">
        <f t="shared" si="18"/>
        <v>3473555</v>
      </c>
      <c r="H86" s="52">
        <f t="shared" si="18"/>
        <v>3037130</v>
      </c>
      <c r="I86" s="52">
        <f t="shared" si="18"/>
        <v>3037130</v>
      </c>
    </row>
    <row r="87" spans="1:9" ht="15" customHeight="1" x14ac:dyDescent="0.25">
      <c r="A87" s="42" t="s">
        <v>114</v>
      </c>
      <c r="B87" s="40">
        <v>996</v>
      </c>
      <c r="C87" s="50" t="s">
        <v>86</v>
      </c>
      <c r="D87" s="50">
        <v>13</v>
      </c>
      <c r="E87" s="50" t="s">
        <v>88</v>
      </c>
      <c r="F87" s="50" t="s">
        <v>89</v>
      </c>
      <c r="G87" s="52">
        <f t="shared" si="18"/>
        <v>3473555</v>
      </c>
      <c r="H87" s="52">
        <f t="shared" si="18"/>
        <v>3037130</v>
      </c>
      <c r="I87" s="52">
        <f t="shared" si="18"/>
        <v>3037130</v>
      </c>
    </row>
    <row r="88" spans="1:9" ht="69" x14ac:dyDescent="0.25">
      <c r="A88" s="45" t="s">
        <v>229</v>
      </c>
      <c r="B88" s="7">
        <v>996</v>
      </c>
      <c r="C88" s="25" t="s">
        <v>86</v>
      </c>
      <c r="D88" s="25">
        <v>13</v>
      </c>
      <c r="E88" s="25" t="s">
        <v>132</v>
      </c>
      <c r="F88" s="25" t="s">
        <v>89</v>
      </c>
      <c r="G88" s="53">
        <f t="shared" si="18"/>
        <v>3473555</v>
      </c>
      <c r="H88" s="53">
        <f t="shared" si="18"/>
        <v>3037130</v>
      </c>
      <c r="I88" s="53">
        <f t="shared" si="18"/>
        <v>3037130</v>
      </c>
    </row>
    <row r="89" spans="1:9" ht="69" x14ac:dyDescent="0.25">
      <c r="A89" s="45" t="s">
        <v>228</v>
      </c>
      <c r="B89" s="7">
        <v>996</v>
      </c>
      <c r="C89" s="25" t="s">
        <v>86</v>
      </c>
      <c r="D89" s="7">
        <v>13</v>
      </c>
      <c r="E89" s="25" t="s">
        <v>181</v>
      </c>
      <c r="F89" s="25" t="s">
        <v>89</v>
      </c>
      <c r="G89" s="53">
        <f t="shared" si="18"/>
        <v>3473555</v>
      </c>
      <c r="H89" s="53">
        <f t="shared" si="18"/>
        <v>3037130</v>
      </c>
      <c r="I89" s="53">
        <f t="shared" si="18"/>
        <v>3037130</v>
      </c>
    </row>
    <row r="90" spans="1:9" ht="15" customHeight="1" x14ac:dyDescent="0.25">
      <c r="A90" s="45" t="s">
        <v>176</v>
      </c>
      <c r="B90" s="7">
        <v>996</v>
      </c>
      <c r="C90" s="25" t="s">
        <v>86</v>
      </c>
      <c r="D90" s="7">
        <v>13</v>
      </c>
      <c r="E90" s="25" t="s">
        <v>182</v>
      </c>
      <c r="F90" s="25" t="s">
        <v>89</v>
      </c>
      <c r="G90" s="53">
        <f t="shared" si="18"/>
        <v>3473555</v>
      </c>
      <c r="H90" s="53">
        <f t="shared" si="18"/>
        <v>3037130</v>
      </c>
      <c r="I90" s="53">
        <f t="shared" si="18"/>
        <v>3037130</v>
      </c>
    </row>
    <row r="91" spans="1:9" ht="27.6" x14ac:dyDescent="0.25">
      <c r="A91" s="45" t="s">
        <v>178</v>
      </c>
      <c r="B91" s="7">
        <v>996</v>
      </c>
      <c r="C91" s="25" t="s">
        <v>86</v>
      </c>
      <c r="D91" s="7">
        <v>13</v>
      </c>
      <c r="E91" s="25" t="s">
        <v>180</v>
      </c>
      <c r="F91" s="25" t="s">
        <v>89</v>
      </c>
      <c r="G91" s="53">
        <f>G92+G94+G96</f>
        <v>3473555</v>
      </c>
      <c r="H91" s="53">
        <f t="shared" ref="H91:I91" si="19">H92+H94+H96</f>
        <v>3037130</v>
      </c>
      <c r="I91" s="53">
        <f t="shared" si="19"/>
        <v>3037130</v>
      </c>
    </row>
    <row r="92" spans="1:9" ht="82.8" x14ac:dyDescent="0.25">
      <c r="A92" s="49" t="s">
        <v>179</v>
      </c>
      <c r="B92" s="7">
        <v>996</v>
      </c>
      <c r="C92" s="25" t="s">
        <v>86</v>
      </c>
      <c r="D92" s="7">
        <v>13</v>
      </c>
      <c r="E92" s="25" t="s">
        <v>180</v>
      </c>
      <c r="F92" s="25">
        <v>100</v>
      </c>
      <c r="G92" s="53">
        <f>G93</f>
        <v>2492800</v>
      </c>
      <c r="H92" s="53">
        <f t="shared" ref="H92:I92" si="20">H93</f>
        <v>2235000</v>
      </c>
      <c r="I92" s="53">
        <f t="shared" si="20"/>
        <v>2235000</v>
      </c>
    </row>
    <row r="93" spans="1:9" ht="27.6" x14ac:dyDescent="0.25">
      <c r="A93" s="47" t="s">
        <v>115</v>
      </c>
      <c r="B93" s="7">
        <v>996</v>
      </c>
      <c r="C93" s="25" t="s">
        <v>86</v>
      </c>
      <c r="D93" s="7">
        <v>13</v>
      </c>
      <c r="E93" s="25" t="s">
        <v>180</v>
      </c>
      <c r="F93" s="7">
        <v>110</v>
      </c>
      <c r="G93" s="53">
        <v>2492800</v>
      </c>
      <c r="H93" s="19">
        <v>2235000</v>
      </c>
      <c r="I93" s="19">
        <v>2235000</v>
      </c>
    </row>
    <row r="94" spans="1:9" ht="41.4" x14ac:dyDescent="0.25">
      <c r="A94" s="47" t="s">
        <v>116</v>
      </c>
      <c r="B94" s="7">
        <v>996</v>
      </c>
      <c r="C94" s="25" t="s">
        <v>86</v>
      </c>
      <c r="D94" s="7">
        <v>13</v>
      </c>
      <c r="E94" s="25" t="s">
        <v>180</v>
      </c>
      <c r="F94" s="7">
        <v>200</v>
      </c>
      <c r="G94" s="53">
        <f>G95</f>
        <v>952755</v>
      </c>
      <c r="H94" s="53">
        <f t="shared" ref="H94:I94" si="21">H95</f>
        <v>787130</v>
      </c>
      <c r="I94" s="53">
        <f t="shared" si="21"/>
        <v>787130</v>
      </c>
    </row>
    <row r="95" spans="1:9" ht="41.4" x14ac:dyDescent="0.25">
      <c r="A95" s="45" t="s">
        <v>101</v>
      </c>
      <c r="B95" s="7">
        <v>996</v>
      </c>
      <c r="C95" s="25" t="s">
        <v>86</v>
      </c>
      <c r="D95" s="7">
        <v>13</v>
      </c>
      <c r="E95" s="25" t="s">
        <v>180</v>
      </c>
      <c r="F95" s="7">
        <v>240</v>
      </c>
      <c r="G95" s="53">
        <v>952755</v>
      </c>
      <c r="H95" s="19">
        <v>787130</v>
      </c>
      <c r="I95" s="19">
        <v>787130</v>
      </c>
    </row>
    <row r="96" spans="1:9" x14ac:dyDescent="0.25">
      <c r="A96" s="43" t="s">
        <v>102</v>
      </c>
      <c r="B96" s="7">
        <v>996</v>
      </c>
      <c r="C96" s="25" t="s">
        <v>86</v>
      </c>
      <c r="D96" s="7">
        <v>13</v>
      </c>
      <c r="E96" s="25" t="s">
        <v>180</v>
      </c>
      <c r="F96" s="7">
        <v>800</v>
      </c>
      <c r="G96" s="53">
        <f>G97</f>
        <v>28000</v>
      </c>
      <c r="H96" s="53">
        <f t="shared" ref="H96:I96" si="22">H97</f>
        <v>15000</v>
      </c>
      <c r="I96" s="53">
        <f t="shared" si="22"/>
        <v>15000</v>
      </c>
    </row>
    <row r="97" spans="1:9" x14ac:dyDescent="0.25">
      <c r="A97" s="47" t="s">
        <v>103</v>
      </c>
      <c r="B97" s="7">
        <v>996</v>
      </c>
      <c r="C97" s="25" t="s">
        <v>86</v>
      </c>
      <c r="D97" s="7">
        <v>13</v>
      </c>
      <c r="E97" s="25" t="s">
        <v>180</v>
      </c>
      <c r="F97" s="7">
        <v>850</v>
      </c>
      <c r="G97" s="53">
        <v>28000</v>
      </c>
      <c r="H97" s="19">
        <v>15000</v>
      </c>
      <c r="I97" s="19">
        <v>15000</v>
      </c>
    </row>
    <row r="98" spans="1:9" ht="27.6" x14ac:dyDescent="0.25">
      <c r="A98" s="40" t="s">
        <v>204</v>
      </c>
      <c r="B98" s="28">
        <v>988</v>
      </c>
      <c r="C98" s="28" t="s">
        <v>87</v>
      </c>
      <c r="D98" s="28" t="s">
        <v>87</v>
      </c>
      <c r="E98" s="28" t="s">
        <v>88</v>
      </c>
      <c r="F98" s="28" t="s">
        <v>89</v>
      </c>
      <c r="G98" s="52">
        <f t="shared" ref="G98:I103" si="23">G99</f>
        <v>5307440.71</v>
      </c>
      <c r="H98" s="52">
        <f t="shared" si="23"/>
        <v>2334260</v>
      </c>
      <c r="I98" s="52">
        <f t="shared" si="23"/>
        <v>2484260</v>
      </c>
    </row>
    <row r="99" spans="1:9" x14ac:dyDescent="0.25">
      <c r="A99" s="17" t="s">
        <v>133</v>
      </c>
      <c r="B99" s="31" t="s">
        <v>187</v>
      </c>
      <c r="C99" s="28" t="s">
        <v>135</v>
      </c>
      <c r="D99" s="31" t="s">
        <v>87</v>
      </c>
      <c r="E99" s="31" t="s">
        <v>88</v>
      </c>
      <c r="F99" s="31" t="s">
        <v>89</v>
      </c>
      <c r="G99" s="20">
        <f t="shared" si="23"/>
        <v>5307440.71</v>
      </c>
      <c r="H99" s="20">
        <f t="shared" si="23"/>
        <v>2334260</v>
      </c>
      <c r="I99" s="20">
        <f t="shared" si="23"/>
        <v>2484260</v>
      </c>
    </row>
    <row r="100" spans="1:9" x14ac:dyDescent="0.25">
      <c r="A100" s="17" t="s">
        <v>134</v>
      </c>
      <c r="B100" s="31" t="s">
        <v>187</v>
      </c>
      <c r="C100" s="28" t="s">
        <v>135</v>
      </c>
      <c r="D100" s="31" t="s">
        <v>86</v>
      </c>
      <c r="E100" s="31" t="s">
        <v>88</v>
      </c>
      <c r="F100" s="31" t="s">
        <v>89</v>
      </c>
      <c r="G100" s="20">
        <f>G101</f>
        <v>5307440.71</v>
      </c>
      <c r="H100" s="20">
        <f t="shared" si="23"/>
        <v>2334260</v>
      </c>
      <c r="I100" s="20">
        <f t="shared" si="23"/>
        <v>2484260</v>
      </c>
    </row>
    <row r="101" spans="1:9" ht="55.2" x14ac:dyDescent="0.25">
      <c r="A101" s="11" t="s">
        <v>222</v>
      </c>
      <c r="B101" s="32" t="s">
        <v>187</v>
      </c>
      <c r="C101" s="25" t="s">
        <v>135</v>
      </c>
      <c r="D101" s="32" t="s">
        <v>86</v>
      </c>
      <c r="E101" s="32" t="s">
        <v>140</v>
      </c>
      <c r="F101" s="32" t="s">
        <v>89</v>
      </c>
      <c r="G101" s="19">
        <f t="shared" si="23"/>
        <v>5307440.71</v>
      </c>
      <c r="H101" s="19">
        <f t="shared" si="23"/>
        <v>2334260</v>
      </c>
      <c r="I101" s="19">
        <f t="shared" si="23"/>
        <v>2484260</v>
      </c>
    </row>
    <row r="102" spans="1:9" ht="55.2" x14ac:dyDescent="0.25">
      <c r="A102" s="11" t="s">
        <v>223</v>
      </c>
      <c r="B102" s="32" t="s">
        <v>187</v>
      </c>
      <c r="C102" s="25" t="s">
        <v>135</v>
      </c>
      <c r="D102" s="32" t="s">
        <v>86</v>
      </c>
      <c r="E102" s="32" t="s">
        <v>184</v>
      </c>
      <c r="F102" s="32" t="s">
        <v>89</v>
      </c>
      <c r="G102" s="19">
        <f>G103+G114</f>
        <v>5307440.71</v>
      </c>
      <c r="H102" s="19">
        <f t="shared" si="23"/>
        <v>2334260</v>
      </c>
      <c r="I102" s="19">
        <f t="shared" si="23"/>
        <v>2484260</v>
      </c>
    </row>
    <row r="103" spans="1:9" ht="27.6" x14ac:dyDescent="0.25">
      <c r="A103" s="24" t="s">
        <v>165</v>
      </c>
      <c r="B103" s="32" t="s">
        <v>187</v>
      </c>
      <c r="C103" s="25" t="s">
        <v>135</v>
      </c>
      <c r="D103" s="32" t="s">
        <v>86</v>
      </c>
      <c r="E103" s="32" t="s">
        <v>185</v>
      </c>
      <c r="F103" s="32" t="s">
        <v>89</v>
      </c>
      <c r="G103" s="19">
        <f>G104+G111</f>
        <v>5256410</v>
      </c>
      <c r="H103" s="19">
        <f t="shared" si="23"/>
        <v>2334260</v>
      </c>
      <c r="I103" s="19">
        <f t="shared" si="23"/>
        <v>2484260</v>
      </c>
    </row>
    <row r="104" spans="1:9" ht="82.8" x14ac:dyDescent="0.25">
      <c r="A104" s="11" t="s">
        <v>201</v>
      </c>
      <c r="B104" s="32" t="s">
        <v>187</v>
      </c>
      <c r="C104" s="25" t="s">
        <v>135</v>
      </c>
      <c r="D104" s="32" t="s">
        <v>86</v>
      </c>
      <c r="E104" s="32" t="s">
        <v>186</v>
      </c>
      <c r="F104" s="32" t="s">
        <v>89</v>
      </c>
      <c r="G104" s="19">
        <f>G105+G107+G109</f>
        <v>4306410</v>
      </c>
      <c r="H104" s="19">
        <f t="shared" ref="H104:I104" si="24">H105+H107+H109</f>
        <v>2334260</v>
      </c>
      <c r="I104" s="19">
        <f t="shared" si="24"/>
        <v>2484260</v>
      </c>
    </row>
    <row r="105" spans="1:9" ht="82.8" x14ac:dyDescent="0.25">
      <c r="A105" s="24" t="s">
        <v>84</v>
      </c>
      <c r="B105" s="32" t="s">
        <v>187</v>
      </c>
      <c r="C105" s="25" t="s">
        <v>135</v>
      </c>
      <c r="D105" s="32" t="s">
        <v>86</v>
      </c>
      <c r="E105" s="32" t="s">
        <v>186</v>
      </c>
      <c r="F105" s="32" t="s">
        <v>96</v>
      </c>
      <c r="G105" s="19">
        <f>G106</f>
        <v>3046410</v>
      </c>
      <c r="H105" s="19">
        <f t="shared" ref="H105:I105" si="25">H106</f>
        <v>2200000</v>
      </c>
      <c r="I105" s="19">
        <f t="shared" si="25"/>
        <v>2200000</v>
      </c>
    </row>
    <row r="106" spans="1:9" ht="27.6" x14ac:dyDescent="0.25">
      <c r="A106" s="24" t="s">
        <v>115</v>
      </c>
      <c r="B106" s="32" t="s">
        <v>187</v>
      </c>
      <c r="C106" s="25" t="s">
        <v>135</v>
      </c>
      <c r="D106" s="32" t="s">
        <v>86</v>
      </c>
      <c r="E106" s="32" t="s">
        <v>186</v>
      </c>
      <c r="F106" s="32" t="s">
        <v>118</v>
      </c>
      <c r="G106" s="19">
        <v>3046410</v>
      </c>
      <c r="H106" s="19">
        <v>2200000</v>
      </c>
      <c r="I106" s="19">
        <v>2200000</v>
      </c>
    </row>
    <row r="107" spans="1:9" ht="41.4" x14ac:dyDescent="0.25">
      <c r="A107" s="24" t="s">
        <v>116</v>
      </c>
      <c r="B107" s="32" t="s">
        <v>187</v>
      </c>
      <c r="C107" s="25" t="s">
        <v>135</v>
      </c>
      <c r="D107" s="32" t="s">
        <v>86</v>
      </c>
      <c r="E107" s="32" t="s">
        <v>186</v>
      </c>
      <c r="F107" s="32" t="s">
        <v>119</v>
      </c>
      <c r="G107" s="19">
        <f>G108</f>
        <v>1250000</v>
      </c>
      <c r="H107" s="19">
        <f t="shared" ref="H107:I107" si="26">H108</f>
        <v>124260</v>
      </c>
      <c r="I107" s="19">
        <f t="shared" si="26"/>
        <v>274260</v>
      </c>
    </row>
    <row r="108" spans="1:9" ht="41.4" x14ac:dyDescent="0.25">
      <c r="A108" s="24" t="s">
        <v>101</v>
      </c>
      <c r="B108" s="32" t="s">
        <v>187</v>
      </c>
      <c r="C108" s="25" t="s">
        <v>135</v>
      </c>
      <c r="D108" s="32" t="s">
        <v>86</v>
      </c>
      <c r="E108" s="32" t="s">
        <v>186</v>
      </c>
      <c r="F108" s="32" t="s">
        <v>120</v>
      </c>
      <c r="G108" s="19">
        <v>1250000</v>
      </c>
      <c r="H108" s="19">
        <v>124260</v>
      </c>
      <c r="I108" s="19">
        <v>274260</v>
      </c>
    </row>
    <row r="109" spans="1:9" x14ac:dyDescent="0.25">
      <c r="A109" s="11" t="s">
        <v>102</v>
      </c>
      <c r="B109" s="32" t="s">
        <v>187</v>
      </c>
      <c r="C109" s="25" t="s">
        <v>135</v>
      </c>
      <c r="D109" s="32" t="s">
        <v>86</v>
      </c>
      <c r="E109" s="32" t="s">
        <v>186</v>
      </c>
      <c r="F109" s="32" t="s">
        <v>112</v>
      </c>
      <c r="G109" s="19">
        <f>G110</f>
        <v>10000</v>
      </c>
      <c r="H109" s="19">
        <f t="shared" ref="H109:I109" si="27">H110</f>
        <v>10000</v>
      </c>
      <c r="I109" s="19">
        <f t="shared" si="27"/>
        <v>10000</v>
      </c>
    </row>
    <row r="110" spans="1:9" x14ac:dyDescent="0.25">
      <c r="A110" s="24" t="s">
        <v>103</v>
      </c>
      <c r="B110" s="32" t="s">
        <v>187</v>
      </c>
      <c r="C110" s="25" t="s">
        <v>135</v>
      </c>
      <c r="D110" s="32" t="s">
        <v>86</v>
      </c>
      <c r="E110" s="32" t="s">
        <v>186</v>
      </c>
      <c r="F110" s="32" t="s">
        <v>121</v>
      </c>
      <c r="G110" s="19">
        <v>10000</v>
      </c>
      <c r="H110" s="19">
        <v>10000</v>
      </c>
      <c r="I110" s="19">
        <v>10000</v>
      </c>
    </row>
    <row r="111" spans="1:9" ht="62.25" customHeight="1" x14ac:dyDescent="0.25">
      <c r="A111" s="24" t="s">
        <v>261</v>
      </c>
      <c r="B111" s="32" t="s">
        <v>187</v>
      </c>
      <c r="C111" s="25" t="s">
        <v>135</v>
      </c>
      <c r="D111" s="32" t="s">
        <v>86</v>
      </c>
      <c r="E111" s="32" t="s">
        <v>262</v>
      </c>
      <c r="F111" s="64" t="s">
        <v>89</v>
      </c>
      <c r="G111" s="19">
        <f>G112</f>
        <v>950000</v>
      </c>
      <c r="H111" s="19">
        <v>0</v>
      </c>
      <c r="I111" s="19">
        <v>0</v>
      </c>
    </row>
    <row r="112" spans="1:9" ht="33" customHeight="1" x14ac:dyDescent="0.25">
      <c r="A112" s="24" t="s">
        <v>116</v>
      </c>
      <c r="B112" s="32" t="s">
        <v>187</v>
      </c>
      <c r="C112" s="25" t="s">
        <v>135</v>
      </c>
      <c r="D112" s="32" t="s">
        <v>86</v>
      </c>
      <c r="E112" s="32" t="s">
        <v>262</v>
      </c>
      <c r="F112" s="64" t="s">
        <v>119</v>
      </c>
      <c r="G112" s="19">
        <f>G113</f>
        <v>950000</v>
      </c>
      <c r="H112" s="19">
        <v>0</v>
      </c>
      <c r="I112" s="19">
        <v>0</v>
      </c>
    </row>
    <row r="113" spans="1:9" ht="46.5" customHeight="1" x14ac:dyDescent="0.25">
      <c r="A113" s="24" t="s">
        <v>101</v>
      </c>
      <c r="B113" s="32" t="s">
        <v>187</v>
      </c>
      <c r="C113" s="25" t="s">
        <v>135</v>
      </c>
      <c r="D113" s="32" t="s">
        <v>86</v>
      </c>
      <c r="E113" s="32" t="s">
        <v>262</v>
      </c>
      <c r="F113" s="64" t="s">
        <v>120</v>
      </c>
      <c r="G113" s="19">
        <v>950000</v>
      </c>
      <c r="H113" s="19">
        <v>0</v>
      </c>
      <c r="I113" s="19">
        <v>0</v>
      </c>
    </row>
    <row r="114" spans="1:9" ht="30" customHeight="1" x14ac:dyDescent="0.25">
      <c r="A114" s="24" t="s">
        <v>249</v>
      </c>
      <c r="B114" s="32" t="s">
        <v>187</v>
      </c>
      <c r="C114" s="25" t="s">
        <v>135</v>
      </c>
      <c r="D114" s="32" t="s">
        <v>86</v>
      </c>
      <c r="E114" s="32" t="s">
        <v>252</v>
      </c>
      <c r="F114" s="64" t="s">
        <v>89</v>
      </c>
      <c r="G114" s="19">
        <f>G115</f>
        <v>51030.71</v>
      </c>
      <c r="H114" s="19">
        <f t="shared" ref="H114:I114" si="28">H115</f>
        <v>0</v>
      </c>
      <c r="I114" s="19">
        <f t="shared" si="28"/>
        <v>0</v>
      </c>
    </row>
    <row r="115" spans="1:9" ht="69" x14ac:dyDescent="0.25">
      <c r="A115" s="63" t="s">
        <v>251</v>
      </c>
      <c r="B115" s="32" t="s">
        <v>187</v>
      </c>
      <c r="C115" s="25" t="s">
        <v>135</v>
      </c>
      <c r="D115" s="64" t="s">
        <v>86</v>
      </c>
      <c r="E115" s="32" t="s">
        <v>250</v>
      </c>
      <c r="F115" s="64" t="s">
        <v>89</v>
      </c>
      <c r="G115" s="19">
        <f>G116</f>
        <v>51030.71</v>
      </c>
      <c r="H115" s="19">
        <v>0</v>
      </c>
      <c r="I115" s="19">
        <v>0</v>
      </c>
    </row>
    <row r="116" spans="1:9" ht="82.8" x14ac:dyDescent="0.25">
      <c r="A116" s="24" t="s">
        <v>253</v>
      </c>
      <c r="B116" s="32" t="s">
        <v>187</v>
      </c>
      <c r="C116" s="25" t="s">
        <v>135</v>
      </c>
      <c r="D116" s="64" t="s">
        <v>86</v>
      </c>
      <c r="E116" s="32" t="s">
        <v>250</v>
      </c>
      <c r="F116" s="64" t="s">
        <v>96</v>
      </c>
      <c r="G116" s="19">
        <f>G117</f>
        <v>51030.71</v>
      </c>
      <c r="H116" s="19">
        <v>0</v>
      </c>
      <c r="I116" s="19">
        <v>0</v>
      </c>
    </row>
    <row r="117" spans="1:9" ht="27.6" x14ac:dyDescent="0.25">
      <c r="A117" s="24" t="s">
        <v>254</v>
      </c>
      <c r="B117" s="32" t="s">
        <v>187</v>
      </c>
      <c r="C117" s="25" t="s">
        <v>135</v>
      </c>
      <c r="D117" s="64" t="s">
        <v>86</v>
      </c>
      <c r="E117" s="32" t="s">
        <v>250</v>
      </c>
      <c r="F117" s="64" t="s">
        <v>118</v>
      </c>
      <c r="G117" s="19">
        <v>51030.71</v>
      </c>
      <c r="H117" s="19">
        <v>0</v>
      </c>
      <c r="I117" s="19">
        <v>0</v>
      </c>
    </row>
    <row r="118" spans="1:9" ht="14.4" x14ac:dyDescent="0.3">
      <c r="A118" s="88" t="s">
        <v>141</v>
      </c>
      <c r="B118" s="89"/>
      <c r="C118" s="89"/>
      <c r="D118" s="89"/>
      <c r="E118" s="89"/>
      <c r="F118" s="90"/>
      <c r="G118" s="20">
        <f>G14+G85+G98</f>
        <v>17477535</v>
      </c>
      <c r="H118" s="20">
        <f>H14+H85+H98</f>
        <v>15197589.9</v>
      </c>
      <c r="I118" s="20">
        <f>I14+I85+I98</f>
        <v>13981132.85</v>
      </c>
    </row>
    <row r="125" spans="1:9" x14ac:dyDescent="0.25">
      <c r="E125" s="1" t="s">
        <v>197</v>
      </c>
    </row>
  </sheetData>
  <mergeCells count="5">
    <mergeCell ref="A118:F118"/>
    <mergeCell ref="A8:I8"/>
    <mergeCell ref="A11:A12"/>
    <mergeCell ref="B11:F11"/>
    <mergeCell ref="G11:I11"/>
  </mergeCells>
  <pageMargins left="0.98425196850393704" right="0.39370078740157483" top="0.39370078740157483" bottom="0.3937007874015748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G7" sqref="G7"/>
    </sheetView>
  </sheetViews>
  <sheetFormatPr defaultColWidth="9.109375" defaultRowHeight="13.8" x14ac:dyDescent="0.25"/>
  <cols>
    <col min="1" max="1" width="51.6640625" style="1" customWidth="1"/>
    <col min="2" max="2" width="12.6640625" style="1" customWidth="1"/>
    <col min="3" max="3" width="4.6640625" style="1" customWidth="1"/>
    <col min="4" max="6" width="15.6640625" style="1" customWidth="1"/>
    <col min="7" max="16384" width="9.109375" style="1"/>
  </cols>
  <sheetData>
    <row r="1" spans="1:6" x14ac:dyDescent="0.25">
      <c r="A1" s="33"/>
      <c r="B1" s="33"/>
      <c r="C1" s="33"/>
      <c r="F1" s="35" t="s">
        <v>217</v>
      </c>
    </row>
    <row r="2" spans="1:6" x14ac:dyDescent="0.25">
      <c r="A2" s="35"/>
      <c r="B2" s="35"/>
      <c r="C2" s="35"/>
      <c r="F2" s="35" t="s">
        <v>194</v>
      </c>
    </row>
    <row r="3" spans="1:6" x14ac:dyDescent="0.25">
      <c r="A3" s="35"/>
      <c r="B3" s="35"/>
      <c r="C3" s="35"/>
      <c r="F3" s="35" t="s">
        <v>146</v>
      </c>
    </row>
    <row r="4" spans="1:6" x14ac:dyDescent="0.25">
      <c r="A4" s="35"/>
      <c r="B4" s="35"/>
      <c r="C4" s="35"/>
      <c r="F4" s="35" t="s">
        <v>195</v>
      </c>
    </row>
    <row r="5" spans="1:6" x14ac:dyDescent="0.25">
      <c r="F5" s="35" t="s">
        <v>255</v>
      </c>
    </row>
    <row r="6" spans="1:6" x14ac:dyDescent="0.25">
      <c r="F6" s="35"/>
    </row>
    <row r="7" spans="1:6" x14ac:dyDescent="0.25">
      <c r="A7" s="33"/>
      <c r="B7" s="33"/>
      <c r="C7" s="33"/>
    </row>
    <row r="8" spans="1:6" ht="50.25" customHeight="1" x14ac:dyDescent="0.25">
      <c r="A8" s="91" t="s">
        <v>211</v>
      </c>
      <c r="B8" s="91"/>
      <c r="C8" s="91"/>
      <c r="D8" s="91"/>
      <c r="E8" s="98"/>
      <c r="F8" s="98"/>
    </row>
    <row r="9" spans="1:6" x14ac:dyDescent="0.25">
      <c r="D9" s="35" t="s">
        <v>0</v>
      </c>
    </row>
    <row r="10" spans="1:6" ht="14.4" x14ac:dyDescent="0.3">
      <c r="A10" s="93" t="s">
        <v>72</v>
      </c>
      <c r="B10" s="95" t="s">
        <v>73</v>
      </c>
      <c r="C10" s="97"/>
      <c r="D10" s="80" t="s">
        <v>3</v>
      </c>
      <c r="E10" s="78"/>
      <c r="F10" s="78"/>
    </row>
    <row r="11" spans="1:6" ht="75.75" customHeight="1" x14ac:dyDescent="0.25">
      <c r="A11" s="94"/>
      <c r="B11" s="4" t="s">
        <v>76</v>
      </c>
      <c r="C11" s="29" t="s">
        <v>77</v>
      </c>
      <c r="D11" s="56" t="s">
        <v>144</v>
      </c>
      <c r="E11" s="56" t="s">
        <v>202</v>
      </c>
      <c r="F11" s="56" t="s">
        <v>206</v>
      </c>
    </row>
    <row r="12" spans="1:6" s="38" customFormat="1" ht="10.199999999999999" x14ac:dyDescent="0.2">
      <c r="A12" s="44">
        <v>1</v>
      </c>
      <c r="B12" s="44">
        <v>2</v>
      </c>
      <c r="C12" s="44">
        <v>3</v>
      </c>
      <c r="D12" s="44">
        <v>4</v>
      </c>
      <c r="E12" s="44">
        <v>5</v>
      </c>
      <c r="F12" s="44">
        <v>6</v>
      </c>
    </row>
    <row r="13" spans="1:6" s="38" customFormat="1" ht="41.4" x14ac:dyDescent="0.25">
      <c r="A13" s="27" t="s">
        <v>259</v>
      </c>
      <c r="B13" s="31" t="s">
        <v>240</v>
      </c>
      <c r="C13" s="31" t="s">
        <v>89</v>
      </c>
      <c r="D13" s="65">
        <f t="shared" ref="D13:D17" si="0">D14</f>
        <v>36000</v>
      </c>
      <c r="E13" s="72">
        <v>0</v>
      </c>
      <c r="F13" s="72">
        <v>0</v>
      </c>
    </row>
    <row r="14" spans="1:6" s="38" customFormat="1" ht="41.4" x14ac:dyDescent="0.25">
      <c r="A14" s="24" t="s">
        <v>260</v>
      </c>
      <c r="B14" s="32" t="s">
        <v>241</v>
      </c>
      <c r="C14" s="32" t="s">
        <v>89</v>
      </c>
      <c r="D14" s="66">
        <f t="shared" si="0"/>
        <v>36000</v>
      </c>
      <c r="E14" s="73">
        <v>0</v>
      </c>
      <c r="F14" s="73">
        <v>0</v>
      </c>
    </row>
    <row r="15" spans="1:6" s="38" customFormat="1" x14ac:dyDescent="0.25">
      <c r="A15" s="24" t="s">
        <v>165</v>
      </c>
      <c r="B15" s="32" t="s">
        <v>242</v>
      </c>
      <c r="C15" s="32" t="s">
        <v>87</v>
      </c>
      <c r="D15" s="66">
        <f t="shared" si="0"/>
        <v>36000</v>
      </c>
      <c r="E15" s="73">
        <v>0</v>
      </c>
      <c r="F15" s="73">
        <v>0</v>
      </c>
    </row>
    <row r="16" spans="1:6" s="38" customFormat="1" ht="82.8" x14ac:dyDescent="0.25">
      <c r="A16" s="24" t="s">
        <v>243</v>
      </c>
      <c r="B16" s="32" t="s">
        <v>244</v>
      </c>
      <c r="C16" s="32" t="s">
        <v>87</v>
      </c>
      <c r="D16" s="66">
        <f t="shared" si="0"/>
        <v>36000</v>
      </c>
      <c r="E16" s="73">
        <v>0</v>
      </c>
      <c r="F16" s="73">
        <v>0</v>
      </c>
    </row>
    <row r="17" spans="1:6" s="38" customFormat="1" ht="27.6" x14ac:dyDescent="0.25">
      <c r="A17" s="24" t="s">
        <v>116</v>
      </c>
      <c r="B17" s="32" t="s">
        <v>244</v>
      </c>
      <c r="C17" s="32" t="s">
        <v>119</v>
      </c>
      <c r="D17" s="66">
        <f t="shared" si="0"/>
        <v>36000</v>
      </c>
      <c r="E17" s="73">
        <v>0</v>
      </c>
      <c r="F17" s="73">
        <v>0</v>
      </c>
    </row>
    <row r="18" spans="1:6" s="38" customFormat="1" ht="27.6" x14ac:dyDescent="0.25">
      <c r="A18" s="24" t="s">
        <v>101</v>
      </c>
      <c r="B18" s="32" t="s">
        <v>244</v>
      </c>
      <c r="C18" s="32" t="s">
        <v>120</v>
      </c>
      <c r="D18" s="67">
        <v>36000</v>
      </c>
      <c r="E18" s="73">
        <v>0</v>
      </c>
      <c r="F18" s="73">
        <v>0</v>
      </c>
    </row>
    <row r="19" spans="1:6" ht="41.4" x14ac:dyDescent="0.25">
      <c r="A19" s="27" t="s">
        <v>218</v>
      </c>
      <c r="B19" s="31" t="s">
        <v>136</v>
      </c>
      <c r="C19" s="31" t="s">
        <v>89</v>
      </c>
      <c r="D19" s="60">
        <f>D20</f>
        <v>1046313.87</v>
      </c>
      <c r="E19" s="60">
        <f t="shared" ref="E19:F23" si="1">E20</f>
        <v>2671726.61</v>
      </c>
      <c r="F19" s="60">
        <f t="shared" si="1"/>
        <v>1292649.56</v>
      </c>
    </row>
    <row r="20" spans="1:6" ht="41.4" x14ac:dyDescent="0.25">
      <c r="A20" s="24" t="s">
        <v>219</v>
      </c>
      <c r="B20" s="32" t="s">
        <v>166</v>
      </c>
      <c r="C20" s="32" t="s">
        <v>89</v>
      </c>
      <c r="D20" s="19">
        <f>D21</f>
        <v>1046313.87</v>
      </c>
      <c r="E20" s="19">
        <f t="shared" si="1"/>
        <v>2671726.61</v>
      </c>
      <c r="F20" s="19">
        <f t="shared" si="1"/>
        <v>1292649.56</v>
      </c>
    </row>
    <row r="21" spans="1:6" x14ac:dyDescent="0.25">
      <c r="A21" s="24" t="s">
        <v>165</v>
      </c>
      <c r="B21" s="32" t="s">
        <v>167</v>
      </c>
      <c r="C21" s="32" t="s">
        <v>89</v>
      </c>
      <c r="D21" s="19">
        <f>D22</f>
        <v>1046313.87</v>
      </c>
      <c r="E21" s="19">
        <f t="shared" si="1"/>
        <v>2671726.61</v>
      </c>
      <c r="F21" s="19">
        <f t="shared" si="1"/>
        <v>1292649.56</v>
      </c>
    </row>
    <row r="22" spans="1:6" ht="55.2" x14ac:dyDescent="0.25">
      <c r="A22" s="24" t="s">
        <v>198</v>
      </c>
      <c r="B22" s="32" t="s">
        <v>168</v>
      </c>
      <c r="C22" s="32" t="s">
        <v>89</v>
      </c>
      <c r="D22" s="19">
        <f>D23</f>
        <v>1046313.87</v>
      </c>
      <c r="E22" s="19">
        <f t="shared" si="1"/>
        <v>2671726.61</v>
      </c>
      <c r="F22" s="19">
        <f t="shared" si="1"/>
        <v>1292649.56</v>
      </c>
    </row>
    <row r="23" spans="1:6" ht="27.6" x14ac:dyDescent="0.25">
      <c r="A23" s="24" t="s">
        <v>100</v>
      </c>
      <c r="B23" s="32" t="s">
        <v>168</v>
      </c>
      <c r="C23" s="32" t="s">
        <v>119</v>
      </c>
      <c r="D23" s="19">
        <f>D24</f>
        <v>1046313.87</v>
      </c>
      <c r="E23" s="19">
        <f t="shared" si="1"/>
        <v>2671726.61</v>
      </c>
      <c r="F23" s="19">
        <f t="shared" si="1"/>
        <v>1292649.56</v>
      </c>
    </row>
    <row r="24" spans="1:6" ht="27.6" x14ac:dyDescent="0.25">
      <c r="A24" s="24" t="s">
        <v>101</v>
      </c>
      <c r="B24" s="32" t="s">
        <v>168</v>
      </c>
      <c r="C24" s="32" t="s">
        <v>120</v>
      </c>
      <c r="D24" s="19">
        <v>1046313.87</v>
      </c>
      <c r="E24" s="19">
        <v>2671726.61</v>
      </c>
      <c r="F24" s="19">
        <v>1292649.56</v>
      </c>
    </row>
    <row r="25" spans="1:6" ht="41.4" x14ac:dyDescent="0.25">
      <c r="A25" s="17" t="s">
        <v>220</v>
      </c>
      <c r="B25" s="31" t="s">
        <v>131</v>
      </c>
      <c r="C25" s="31" t="s">
        <v>89</v>
      </c>
      <c r="D25" s="20">
        <f>D26</f>
        <v>0</v>
      </c>
      <c r="E25" s="20">
        <f t="shared" ref="E25:F29" si="2">E26</f>
        <v>10000</v>
      </c>
      <c r="F25" s="20">
        <f t="shared" si="2"/>
        <v>10000</v>
      </c>
    </row>
    <row r="26" spans="1:6" ht="41.4" x14ac:dyDescent="0.25">
      <c r="A26" s="11" t="s">
        <v>221</v>
      </c>
      <c r="B26" s="32" t="s">
        <v>170</v>
      </c>
      <c r="C26" s="32" t="s">
        <v>89</v>
      </c>
      <c r="D26" s="19">
        <f>D27</f>
        <v>0</v>
      </c>
      <c r="E26" s="19">
        <f t="shared" si="2"/>
        <v>10000</v>
      </c>
      <c r="F26" s="19">
        <f t="shared" si="2"/>
        <v>10000</v>
      </c>
    </row>
    <row r="27" spans="1:6" x14ac:dyDescent="0.25">
      <c r="A27" s="11" t="s">
        <v>165</v>
      </c>
      <c r="B27" s="32" t="s">
        <v>171</v>
      </c>
      <c r="C27" s="32" t="s">
        <v>89</v>
      </c>
      <c r="D27" s="19">
        <f>D28</f>
        <v>0</v>
      </c>
      <c r="E27" s="19">
        <f t="shared" si="2"/>
        <v>10000</v>
      </c>
      <c r="F27" s="19">
        <f t="shared" si="2"/>
        <v>10000</v>
      </c>
    </row>
    <row r="28" spans="1:6" ht="27.6" x14ac:dyDescent="0.25">
      <c r="A28" s="14" t="s">
        <v>172</v>
      </c>
      <c r="B28" s="32" t="s">
        <v>173</v>
      </c>
      <c r="C28" s="32" t="s">
        <v>89</v>
      </c>
      <c r="D28" s="19">
        <f>D29</f>
        <v>0</v>
      </c>
      <c r="E28" s="19">
        <f t="shared" si="2"/>
        <v>10000</v>
      </c>
      <c r="F28" s="19">
        <f t="shared" si="2"/>
        <v>10000</v>
      </c>
    </row>
    <row r="29" spans="1:6" ht="27.6" x14ac:dyDescent="0.25">
      <c r="A29" s="24" t="s">
        <v>116</v>
      </c>
      <c r="B29" s="32" t="s">
        <v>173</v>
      </c>
      <c r="C29" s="32" t="s">
        <v>119</v>
      </c>
      <c r="D29" s="19">
        <f>D30</f>
        <v>0</v>
      </c>
      <c r="E29" s="19">
        <f t="shared" si="2"/>
        <v>10000</v>
      </c>
      <c r="F29" s="19">
        <f t="shared" si="2"/>
        <v>10000</v>
      </c>
    </row>
    <row r="30" spans="1:6" ht="27.6" x14ac:dyDescent="0.25">
      <c r="A30" s="24" t="s">
        <v>101</v>
      </c>
      <c r="B30" s="32" t="s">
        <v>173</v>
      </c>
      <c r="C30" s="32" t="s">
        <v>120</v>
      </c>
      <c r="D30" s="19">
        <v>0</v>
      </c>
      <c r="E30" s="19">
        <v>10000</v>
      </c>
      <c r="F30" s="19">
        <v>10000</v>
      </c>
    </row>
    <row r="31" spans="1:6" ht="41.4" x14ac:dyDescent="0.25">
      <c r="A31" s="17" t="s">
        <v>222</v>
      </c>
      <c r="B31" s="31" t="s">
        <v>140</v>
      </c>
      <c r="C31" s="31" t="s">
        <v>89</v>
      </c>
      <c r="D31" s="20">
        <f>D32</f>
        <v>5307440.71</v>
      </c>
      <c r="E31" s="20">
        <f t="shared" ref="E31:F33" si="3">E32</f>
        <v>2334260</v>
      </c>
      <c r="F31" s="20">
        <f t="shared" si="3"/>
        <v>2484260</v>
      </c>
    </row>
    <row r="32" spans="1:6" ht="55.2" x14ac:dyDescent="0.25">
      <c r="A32" s="11" t="s">
        <v>223</v>
      </c>
      <c r="B32" s="32" t="s">
        <v>184</v>
      </c>
      <c r="C32" s="32" t="s">
        <v>89</v>
      </c>
      <c r="D32" s="19">
        <f>D33+D44</f>
        <v>5307440.71</v>
      </c>
      <c r="E32" s="19">
        <f t="shared" ref="E32:F32" si="4">E33+E44</f>
        <v>2334260</v>
      </c>
      <c r="F32" s="19">
        <f t="shared" si="4"/>
        <v>2484260</v>
      </c>
    </row>
    <row r="33" spans="1:6" x14ac:dyDescent="0.25">
      <c r="A33" s="24" t="s">
        <v>165</v>
      </c>
      <c r="B33" s="32" t="s">
        <v>185</v>
      </c>
      <c r="C33" s="32" t="s">
        <v>89</v>
      </c>
      <c r="D33" s="19">
        <f>D34+D41</f>
        <v>5256410</v>
      </c>
      <c r="E33" s="19">
        <f t="shared" si="3"/>
        <v>2334260</v>
      </c>
      <c r="F33" s="19">
        <f t="shared" si="3"/>
        <v>2484260</v>
      </c>
    </row>
    <row r="34" spans="1:6" ht="69" x14ac:dyDescent="0.25">
      <c r="A34" s="11" t="s">
        <v>201</v>
      </c>
      <c r="B34" s="32" t="s">
        <v>186</v>
      </c>
      <c r="C34" s="32" t="s">
        <v>89</v>
      </c>
      <c r="D34" s="19">
        <f>D35+D37+D39</f>
        <v>4306410</v>
      </c>
      <c r="E34" s="19">
        <f t="shared" ref="E34:F34" si="5">E35+E37+E39</f>
        <v>2334260</v>
      </c>
      <c r="F34" s="19">
        <f t="shared" si="5"/>
        <v>2484260</v>
      </c>
    </row>
    <row r="35" spans="1:6" ht="69" x14ac:dyDescent="0.25">
      <c r="A35" s="24" t="s">
        <v>84</v>
      </c>
      <c r="B35" s="32" t="s">
        <v>186</v>
      </c>
      <c r="C35" s="32" t="s">
        <v>96</v>
      </c>
      <c r="D35" s="19">
        <f>D36</f>
        <v>3046410</v>
      </c>
      <c r="E35" s="19">
        <f t="shared" ref="E35:F35" si="6">E36</f>
        <v>2200000</v>
      </c>
      <c r="F35" s="19">
        <f t="shared" si="6"/>
        <v>2200000</v>
      </c>
    </row>
    <row r="36" spans="1:6" x14ac:dyDescent="0.25">
      <c r="A36" s="24" t="s">
        <v>115</v>
      </c>
      <c r="B36" s="32" t="s">
        <v>186</v>
      </c>
      <c r="C36" s="32" t="s">
        <v>118</v>
      </c>
      <c r="D36" s="19">
        <v>3046410</v>
      </c>
      <c r="E36" s="19">
        <v>2200000</v>
      </c>
      <c r="F36" s="19">
        <v>2200000</v>
      </c>
    </row>
    <row r="37" spans="1:6" ht="27.6" x14ac:dyDescent="0.25">
      <c r="A37" s="24" t="s">
        <v>116</v>
      </c>
      <c r="B37" s="32" t="s">
        <v>186</v>
      </c>
      <c r="C37" s="32" t="s">
        <v>119</v>
      </c>
      <c r="D37" s="19">
        <f>D38</f>
        <v>1250000</v>
      </c>
      <c r="E37" s="19">
        <f t="shared" ref="E37:F37" si="7">E38</f>
        <v>124260</v>
      </c>
      <c r="F37" s="19">
        <f t="shared" si="7"/>
        <v>274260</v>
      </c>
    </row>
    <row r="38" spans="1:6" ht="27.6" x14ac:dyDescent="0.25">
      <c r="A38" s="24" t="s">
        <v>101</v>
      </c>
      <c r="B38" s="32" t="s">
        <v>186</v>
      </c>
      <c r="C38" s="32" t="s">
        <v>120</v>
      </c>
      <c r="D38" s="19">
        <v>1250000</v>
      </c>
      <c r="E38" s="19">
        <v>124260</v>
      </c>
      <c r="F38" s="19">
        <v>274260</v>
      </c>
    </row>
    <row r="39" spans="1:6" x14ac:dyDescent="0.25">
      <c r="A39" s="11" t="s">
        <v>102</v>
      </c>
      <c r="B39" s="32" t="s">
        <v>186</v>
      </c>
      <c r="C39" s="32" t="s">
        <v>112</v>
      </c>
      <c r="D39" s="19">
        <f>D40</f>
        <v>10000</v>
      </c>
      <c r="E39" s="19">
        <f t="shared" ref="E39:F39" si="8">E40</f>
        <v>10000</v>
      </c>
      <c r="F39" s="19">
        <f t="shared" si="8"/>
        <v>10000</v>
      </c>
    </row>
    <row r="40" spans="1:6" x14ac:dyDescent="0.25">
      <c r="A40" s="24" t="s">
        <v>103</v>
      </c>
      <c r="B40" s="32" t="s">
        <v>186</v>
      </c>
      <c r="C40" s="32" t="s">
        <v>121</v>
      </c>
      <c r="D40" s="19">
        <v>10000</v>
      </c>
      <c r="E40" s="19">
        <v>10000</v>
      </c>
      <c r="F40" s="19">
        <v>10000</v>
      </c>
    </row>
    <row r="41" spans="1:6" ht="46.5" customHeight="1" x14ac:dyDescent="0.25">
      <c r="A41" s="24" t="s">
        <v>261</v>
      </c>
      <c r="B41" s="32" t="s">
        <v>262</v>
      </c>
      <c r="C41" s="32" t="s">
        <v>89</v>
      </c>
      <c r="D41" s="19">
        <f>D42</f>
        <v>950000</v>
      </c>
      <c r="E41" s="19">
        <v>0</v>
      </c>
      <c r="F41" s="19">
        <v>0</v>
      </c>
    </row>
    <row r="42" spans="1:6" ht="27.6" x14ac:dyDescent="0.25">
      <c r="A42" s="24" t="s">
        <v>116</v>
      </c>
      <c r="B42" s="32" t="s">
        <v>262</v>
      </c>
      <c r="C42" s="32" t="s">
        <v>119</v>
      </c>
      <c r="D42" s="19">
        <f>D43</f>
        <v>950000</v>
      </c>
      <c r="E42" s="19">
        <v>0</v>
      </c>
      <c r="F42" s="19">
        <v>0</v>
      </c>
    </row>
    <row r="43" spans="1:6" ht="34.5" customHeight="1" x14ac:dyDescent="0.25">
      <c r="A43" s="24" t="s">
        <v>101</v>
      </c>
      <c r="B43" s="32" t="s">
        <v>262</v>
      </c>
      <c r="C43" s="32" t="s">
        <v>120</v>
      </c>
      <c r="D43" s="19">
        <v>950000</v>
      </c>
      <c r="E43" s="19">
        <v>0</v>
      </c>
      <c r="F43" s="19">
        <v>0</v>
      </c>
    </row>
    <row r="44" spans="1:6" ht="27.6" x14ac:dyDescent="0.25">
      <c r="A44" s="24" t="s">
        <v>249</v>
      </c>
      <c r="B44" s="32" t="s">
        <v>252</v>
      </c>
      <c r="C44" s="32" t="s">
        <v>89</v>
      </c>
      <c r="D44" s="19">
        <f>D45</f>
        <v>51030.71</v>
      </c>
      <c r="E44" s="19">
        <f t="shared" ref="E44:F46" si="9">E45</f>
        <v>0</v>
      </c>
      <c r="F44" s="19">
        <f t="shared" si="9"/>
        <v>0</v>
      </c>
    </row>
    <row r="45" spans="1:6" ht="55.2" x14ac:dyDescent="0.25">
      <c r="A45" s="63" t="s">
        <v>251</v>
      </c>
      <c r="B45" s="32" t="s">
        <v>250</v>
      </c>
      <c r="C45" s="32" t="s">
        <v>89</v>
      </c>
      <c r="D45" s="19">
        <f>D46</f>
        <v>51030.71</v>
      </c>
      <c r="E45" s="19">
        <f t="shared" si="9"/>
        <v>0</v>
      </c>
      <c r="F45" s="19">
        <f t="shared" si="9"/>
        <v>0</v>
      </c>
    </row>
    <row r="46" spans="1:6" ht="69" x14ac:dyDescent="0.25">
      <c r="A46" s="24" t="s">
        <v>253</v>
      </c>
      <c r="B46" s="32" t="s">
        <v>250</v>
      </c>
      <c r="C46" s="32" t="s">
        <v>96</v>
      </c>
      <c r="D46" s="19">
        <f>D47</f>
        <v>51030.71</v>
      </c>
      <c r="E46" s="19">
        <f t="shared" si="9"/>
        <v>0</v>
      </c>
      <c r="F46" s="19">
        <f t="shared" si="9"/>
        <v>0</v>
      </c>
    </row>
    <row r="47" spans="1:6" x14ac:dyDescent="0.25">
      <c r="A47" s="24" t="s">
        <v>254</v>
      </c>
      <c r="B47" s="32" t="s">
        <v>250</v>
      </c>
      <c r="C47" s="32" t="s">
        <v>118</v>
      </c>
      <c r="D47" s="19">
        <v>51030.71</v>
      </c>
      <c r="E47" s="19">
        <v>0</v>
      </c>
      <c r="F47" s="19">
        <v>0</v>
      </c>
    </row>
    <row r="48" spans="1:6" ht="55.2" x14ac:dyDescent="0.25">
      <c r="A48" s="48" t="s">
        <v>224</v>
      </c>
      <c r="B48" s="31" t="s">
        <v>132</v>
      </c>
      <c r="C48" s="32" t="s">
        <v>89</v>
      </c>
      <c r="D48" s="20">
        <f>D49</f>
        <v>3473555</v>
      </c>
      <c r="E48" s="20">
        <f t="shared" ref="E48:F50" si="10">E49</f>
        <v>3037130</v>
      </c>
      <c r="F48" s="20">
        <f t="shared" si="10"/>
        <v>3037130</v>
      </c>
    </row>
    <row r="49" spans="1:6" ht="55.2" x14ac:dyDescent="0.25">
      <c r="A49" s="45" t="s">
        <v>225</v>
      </c>
      <c r="B49" s="32" t="s">
        <v>181</v>
      </c>
      <c r="C49" s="32" t="s">
        <v>89</v>
      </c>
      <c r="D49" s="19">
        <f>D50</f>
        <v>3473555</v>
      </c>
      <c r="E49" s="19">
        <f t="shared" si="10"/>
        <v>3037130</v>
      </c>
      <c r="F49" s="19">
        <f t="shared" si="10"/>
        <v>3037130</v>
      </c>
    </row>
    <row r="50" spans="1:6" x14ac:dyDescent="0.25">
      <c r="A50" s="43" t="s">
        <v>176</v>
      </c>
      <c r="B50" s="32" t="s">
        <v>182</v>
      </c>
      <c r="C50" s="32" t="s">
        <v>89</v>
      </c>
      <c r="D50" s="19">
        <f>D51</f>
        <v>3473555</v>
      </c>
      <c r="E50" s="19">
        <f t="shared" si="10"/>
        <v>3037130</v>
      </c>
      <c r="F50" s="19">
        <f t="shared" si="10"/>
        <v>3037130</v>
      </c>
    </row>
    <row r="51" spans="1:6" ht="27.6" x14ac:dyDescent="0.25">
      <c r="A51" s="43" t="s">
        <v>183</v>
      </c>
      <c r="B51" s="32" t="s">
        <v>180</v>
      </c>
      <c r="C51" s="32" t="s">
        <v>89</v>
      </c>
      <c r="D51" s="19">
        <f>D52+D54+D56</f>
        <v>3473555</v>
      </c>
      <c r="E51" s="19">
        <f t="shared" ref="E51:F51" si="11">E52+E54+E56</f>
        <v>3037130</v>
      </c>
      <c r="F51" s="19">
        <f t="shared" si="11"/>
        <v>3037130</v>
      </c>
    </row>
    <row r="52" spans="1:6" ht="69" x14ac:dyDescent="0.25">
      <c r="A52" s="45" t="s">
        <v>179</v>
      </c>
      <c r="B52" s="32" t="s">
        <v>180</v>
      </c>
      <c r="C52" s="32" t="s">
        <v>96</v>
      </c>
      <c r="D52" s="19">
        <f>D53</f>
        <v>2492800</v>
      </c>
      <c r="E52" s="19">
        <f t="shared" ref="E52:F52" si="12">E53</f>
        <v>2235000</v>
      </c>
      <c r="F52" s="19">
        <f t="shared" si="12"/>
        <v>2235000</v>
      </c>
    </row>
    <row r="53" spans="1:6" x14ac:dyDescent="0.25">
      <c r="A53" s="11" t="s">
        <v>115</v>
      </c>
      <c r="B53" s="32" t="s">
        <v>180</v>
      </c>
      <c r="C53" s="32" t="s">
        <v>118</v>
      </c>
      <c r="D53" s="19">
        <v>2492800</v>
      </c>
      <c r="E53" s="19">
        <v>2235000</v>
      </c>
      <c r="F53" s="19">
        <v>2235000</v>
      </c>
    </row>
    <row r="54" spans="1:6" ht="27.6" x14ac:dyDescent="0.25">
      <c r="A54" s="24" t="s">
        <v>116</v>
      </c>
      <c r="B54" s="32" t="s">
        <v>180</v>
      </c>
      <c r="C54" s="32" t="s">
        <v>119</v>
      </c>
      <c r="D54" s="19">
        <f>D55</f>
        <v>952755</v>
      </c>
      <c r="E54" s="19">
        <f t="shared" ref="E54:F54" si="13">E55</f>
        <v>787130</v>
      </c>
      <c r="F54" s="19">
        <f t="shared" si="13"/>
        <v>787130</v>
      </c>
    </row>
    <row r="55" spans="1:6" ht="27.6" x14ac:dyDescent="0.25">
      <c r="A55" s="24" t="s">
        <v>101</v>
      </c>
      <c r="B55" s="32" t="s">
        <v>180</v>
      </c>
      <c r="C55" s="32" t="s">
        <v>120</v>
      </c>
      <c r="D55" s="19">
        <v>952755</v>
      </c>
      <c r="E55" s="19">
        <v>787130</v>
      </c>
      <c r="F55" s="19">
        <v>787130</v>
      </c>
    </row>
    <row r="56" spans="1:6" x14ac:dyDescent="0.25">
      <c r="A56" s="11" t="s">
        <v>102</v>
      </c>
      <c r="B56" s="32" t="s">
        <v>180</v>
      </c>
      <c r="C56" s="32" t="s">
        <v>112</v>
      </c>
      <c r="D56" s="19">
        <f>D57</f>
        <v>28000</v>
      </c>
      <c r="E56" s="19">
        <f t="shared" ref="E56:F56" si="14">E57</f>
        <v>15000</v>
      </c>
      <c r="F56" s="19">
        <f t="shared" si="14"/>
        <v>15000</v>
      </c>
    </row>
    <row r="57" spans="1:6" x14ac:dyDescent="0.25">
      <c r="A57" s="24" t="s">
        <v>103</v>
      </c>
      <c r="B57" s="32" t="s">
        <v>180</v>
      </c>
      <c r="C57" s="32" t="s">
        <v>121</v>
      </c>
      <c r="D57" s="19">
        <v>28000</v>
      </c>
      <c r="E57" s="19">
        <v>15000</v>
      </c>
      <c r="F57" s="19">
        <v>15000</v>
      </c>
    </row>
    <row r="58" spans="1:6" ht="55.2" x14ac:dyDescent="0.25">
      <c r="A58" s="48" t="s">
        <v>203</v>
      </c>
      <c r="B58" s="31" t="s">
        <v>169</v>
      </c>
      <c r="C58" s="32" t="s">
        <v>89</v>
      </c>
      <c r="D58" s="20">
        <f>D59</f>
        <v>3030431.42</v>
      </c>
      <c r="E58" s="20">
        <f t="shared" ref="E58:F59" si="15">E59</f>
        <v>3244913.29</v>
      </c>
      <c r="F58" s="20">
        <f t="shared" si="15"/>
        <v>3244913.29</v>
      </c>
    </row>
    <row r="59" spans="1:6" ht="69" x14ac:dyDescent="0.25">
      <c r="A59" s="45" t="s">
        <v>226</v>
      </c>
      <c r="B59" s="32" t="s">
        <v>190</v>
      </c>
      <c r="C59" s="32" t="s">
        <v>89</v>
      </c>
      <c r="D59" s="19">
        <f>D60</f>
        <v>3030431.42</v>
      </c>
      <c r="E59" s="19">
        <f t="shared" si="15"/>
        <v>3244913.29</v>
      </c>
      <c r="F59" s="19">
        <f t="shared" si="15"/>
        <v>3244913.29</v>
      </c>
    </row>
    <row r="60" spans="1:6" ht="69" x14ac:dyDescent="0.25">
      <c r="A60" s="45" t="s">
        <v>227</v>
      </c>
      <c r="B60" s="32" t="s">
        <v>191</v>
      </c>
      <c r="C60" s="32" t="s">
        <v>89</v>
      </c>
      <c r="D60" s="19">
        <f>D61+D64+D67</f>
        <v>3030431.42</v>
      </c>
      <c r="E60" s="19">
        <f t="shared" ref="E60:F60" si="16">E61+E64</f>
        <v>3244913.29</v>
      </c>
      <c r="F60" s="19">
        <f t="shared" si="16"/>
        <v>3244913.29</v>
      </c>
    </row>
    <row r="61" spans="1:6" ht="27.6" x14ac:dyDescent="0.25">
      <c r="A61" s="43" t="s">
        <v>199</v>
      </c>
      <c r="B61" s="32" t="s">
        <v>192</v>
      </c>
      <c r="C61" s="32" t="s">
        <v>89</v>
      </c>
      <c r="D61" s="19">
        <f>D62</f>
        <v>3000000</v>
      </c>
      <c r="E61" s="19">
        <f t="shared" ref="E61:F62" si="17">E62</f>
        <v>3212713.29</v>
      </c>
      <c r="F61" s="19">
        <f t="shared" si="17"/>
        <v>3212713.29</v>
      </c>
    </row>
    <row r="62" spans="1:6" ht="27.6" x14ac:dyDescent="0.25">
      <c r="A62" s="24" t="s">
        <v>116</v>
      </c>
      <c r="B62" s="32" t="s">
        <v>192</v>
      </c>
      <c r="C62" s="32" t="s">
        <v>119</v>
      </c>
      <c r="D62" s="19">
        <f>D63</f>
        <v>3000000</v>
      </c>
      <c r="E62" s="19">
        <f t="shared" si="17"/>
        <v>3212713.29</v>
      </c>
      <c r="F62" s="19">
        <f t="shared" si="17"/>
        <v>3212713.29</v>
      </c>
    </row>
    <row r="63" spans="1:6" ht="27.6" x14ac:dyDescent="0.25">
      <c r="A63" s="24" t="s">
        <v>101</v>
      </c>
      <c r="B63" s="32" t="s">
        <v>192</v>
      </c>
      <c r="C63" s="32" t="s">
        <v>120</v>
      </c>
      <c r="D63" s="19">
        <v>3000000</v>
      </c>
      <c r="E63" s="19">
        <v>3212713.29</v>
      </c>
      <c r="F63" s="19">
        <v>3212713.29</v>
      </c>
    </row>
    <row r="64" spans="1:6" ht="27.6" x14ac:dyDescent="0.25">
      <c r="A64" s="11" t="s">
        <v>200</v>
      </c>
      <c r="B64" s="32" t="s">
        <v>193</v>
      </c>
      <c r="C64" s="32" t="s">
        <v>89</v>
      </c>
      <c r="D64" s="19">
        <f>D65</f>
        <v>30304</v>
      </c>
      <c r="E64" s="19">
        <f t="shared" ref="E64:F65" si="18">E65</f>
        <v>32200</v>
      </c>
      <c r="F64" s="19">
        <f t="shared" si="18"/>
        <v>32200</v>
      </c>
    </row>
    <row r="65" spans="1:6" ht="27.6" x14ac:dyDescent="0.25">
      <c r="A65" s="24" t="s">
        <v>116</v>
      </c>
      <c r="B65" s="32" t="s">
        <v>193</v>
      </c>
      <c r="C65" s="32" t="s">
        <v>119</v>
      </c>
      <c r="D65" s="19">
        <f>D66</f>
        <v>30304</v>
      </c>
      <c r="E65" s="19">
        <f t="shared" si="18"/>
        <v>32200</v>
      </c>
      <c r="F65" s="19">
        <f t="shared" si="18"/>
        <v>32200</v>
      </c>
    </row>
    <row r="66" spans="1:6" ht="27.6" x14ac:dyDescent="0.25">
      <c r="A66" s="24" t="s">
        <v>101</v>
      </c>
      <c r="B66" s="32" t="s">
        <v>193</v>
      </c>
      <c r="C66" s="32" t="s">
        <v>120</v>
      </c>
      <c r="D66" s="19">
        <v>30304</v>
      </c>
      <c r="E66" s="19">
        <v>32200</v>
      </c>
      <c r="F66" s="19">
        <v>32200</v>
      </c>
    </row>
    <row r="67" spans="1:6" ht="27.6" x14ac:dyDescent="0.25">
      <c r="A67" s="69" t="s">
        <v>269</v>
      </c>
      <c r="B67" s="70" t="s">
        <v>268</v>
      </c>
      <c r="C67" s="70" t="s">
        <v>89</v>
      </c>
      <c r="D67" s="71">
        <f>D68</f>
        <v>127.42</v>
      </c>
      <c r="E67" s="71">
        <v>0</v>
      </c>
      <c r="F67" s="71">
        <v>0</v>
      </c>
    </row>
    <row r="68" spans="1:6" ht="27.6" x14ac:dyDescent="0.25">
      <c r="A68" s="69" t="s">
        <v>116</v>
      </c>
      <c r="B68" s="70" t="s">
        <v>268</v>
      </c>
      <c r="C68" s="70" t="s">
        <v>119</v>
      </c>
      <c r="D68" s="71">
        <f>D69</f>
        <v>127.42</v>
      </c>
      <c r="E68" s="71">
        <v>0</v>
      </c>
      <c r="F68" s="71">
        <v>0</v>
      </c>
    </row>
    <row r="69" spans="1:6" ht="27.6" x14ac:dyDescent="0.25">
      <c r="A69" s="69" t="s">
        <v>101</v>
      </c>
      <c r="B69" s="70" t="s">
        <v>268</v>
      </c>
      <c r="C69" s="70" t="s">
        <v>120</v>
      </c>
      <c r="D69" s="71">
        <v>127.42</v>
      </c>
      <c r="E69" s="71">
        <v>0</v>
      </c>
      <c r="F69" s="71">
        <v>0</v>
      </c>
    </row>
    <row r="70" spans="1:6" x14ac:dyDescent="0.25">
      <c r="A70" s="54" t="s">
        <v>145</v>
      </c>
      <c r="B70" s="55"/>
      <c r="C70" s="55"/>
      <c r="D70" s="34">
        <f>D13+D19+D25+D31+D48+D58</f>
        <v>12893741</v>
      </c>
      <c r="E70" s="34">
        <f>E13+E19+E25+E31+E48+E58</f>
        <v>11298029.899999999</v>
      </c>
      <c r="F70" s="34">
        <f>F13+F19+F25+F31+F48+F58</f>
        <v>10068952.850000001</v>
      </c>
    </row>
    <row r="71" spans="1:6" ht="27.6" x14ac:dyDescent="0.25">
      <c r="A71" s="42" t="s">
        <v>80</v>
      </c>
      <c r="B71" s="31" t="s">
        <v>88</v>
      </c>
      <c r="C71" s="31"/>
      <c r="D71" s="20">
        <f>D72</f>
        <v>4583794</v>
      </c>
      <c r="E71" s="20">
        <f t="shared" ref="E71:F72" si="19">E72</f>
        <v>3899560</v>
      </c>
      <c r="F71" s="20">
        <f t="shared" si="19"/>
        <v>3912180</v>
      </c>
    </row>
    <row r="72" spans="1:6" ht="27.6" x14ac:dyDescent="0.25">
      <c r="A72" s="43" t="s">
        <v>81</v>
      </c>
      <c r="B72" s="32" t="s">
        <v>88</v>
      </c>
      <c r="C72" s="32"/>
      <c r="D72" s="19">
        <f>D73</f>
        <v>4583794</v>
      </c>
      <c r="E72" s="19">
        <f t="shared" si="19"/>
        <v>3899560</v>
      </c>
      <c r="F72" s="19">
        <f t="shared" si="19"/>
        <v>3912180</v>
      </c>
    </row>
    <row r="73" spans="1:6" x14ac:dyDescent="0.25">
      <c r="A73" s="43" t="s">
        <v>188</v>
      </c>
      <c r="B73" s="32" t="s">
        <v>88</v>
      </c>
      <c r="C73" s="32"/>
      <c r="D73" s="19">
        <f>D74+D77+D84+D87</f>
        <v>4583794</v>
      </c>
      <c r="E73" s="19">
        <f t="shared" ref="E73:F73" si="20">E74+E77+E84+E87</f>
        <v>3899560</v>
      </c>
      <c r="F73" s="19">
        <f t="shared" si="20"/>
        <v>3912180</v>
      </c>
    </row>
    <row r="74" spans="1:6" x14ac:dyDescent="0.25">
      <c r="A74" s="27" t="s">
        <v>83</v>
      </c>
      <c r="B74" s="31" t="s">
        <v>143</v>
      </c>
      <c r="C74" s="31" t="s">
        <v>89</v>
      </c>
      <c r="D74" s="20">
        <f t="shared" ref="D74:F75" si="21">D75</f>
        <v>1640032</v>
      </c>
      <c r="E74" s="20">
        <f t="shared" si="21"/>
        <v>1442000</v>
      </c>
      <c r="F74" s="20">
        <f t="shared" si="21"/>
        <v>1442000</v>
      </c>
    </row>
    <row r="75" spans="1:6" ht="69" x14ac:dyDescent="0.25">
      <c r="A75" s="24" t="s">
        <v>84</v>
      </c>
      <c r="B75" s="32" t="s">
        <v>143</v>
      </c>
      <c r="C75" s="32" t="s">
        <v>96</v>
      </c>
      <c r="D75" s="19">
        <f t="shared" si="21"/>
        <v>1640032</v>
      </c>
      <c r="E75" s="19">
        <f t="shared" si="21"/>
        <v>1442000</v>
      </c>
      <c r="F75" s="19">
        <f t="shared" si="21"/>
        <v>1442000</v>
      </c>
    </row>
    <row r="76" spans="1:6" ht="27.6" x14ac:dyDescent="0.25">
      <c r="A76" s="24" t="s">
        <v>85</v>
      </c>
      <c r="B76" s="32" t="s">
        <v>143</v>
      </c>
      <c r="C76" s="32" t="s">
        <v>95</v>
      </c>
      <c r="D76" s="19">
        <v>1640032</v>
      </c>
      <c r="E76" s="19">
        <v>1442000</v>
      </c>
      <c r="F76" s="19">
        <v>1442000</v>
      </c>
    </row>
    <row r="77" spans="1:6" x14ac:dyDescent="0.25">
      <c r="A77" s="17" t="s">
        <v>98</v>
      </c>
      <c r="B77" s="31" t="s">
        <v>111</v>
      </c>
      <c r="C77" s="31" t="s">
        <v>89</v>
      </c>
      <c r="D77" s="20">
        <f>D78+D80+D82</f>
        <v>2449968</v>
      </c>
      <c r="E77" s="20">
        <f t="shared" ref="E77:F77" si="22">E78+E80+E82</f>
        <v>2100000</v>
      </c>
      <c r="F77" s="20">
        <f t="shared" si="22"/>
        <v>2100000</v>
      </c>
    </row>
    <row r="78" spans="1:6" ht="69" x14ac:dyDescent="0.25">
      <c r="A78" s="24" t="s">
        <v>99</v>
      </c>
      <c r="B78" s="32" t="s">
        <v>111</v>
      </c>
      <c r="C78" s="32" t="s">
        <v>96</v>
      </c>
      <c r="D78" s="19">
        <f>D79</f>
        <v>2414968</v>
      </c>
      <c r="E78" s="19">
        <f t="shared" ref="E78:F78" si="23">E79</f>
        <v>2092000</v>
      </c>
      <c r="F78" s="19">
        <f t="shared" si="23"/>
        <v>2092000</v>
      </c>
    </row>
    <row r="79" spans="1:6" ht="27.6" x14ac:dyDescent="0.25">
      <c r="A79" s="24" t="s">
        <v>85</v>
      </c>
      <c r="B79" s="32" t="s">
        <v>111</v>
      </c>
      <c r="C79" s="32" t="s">
        <v>95</v>
      </c>
      <c r="D79" s="19">
        <v>2414968</v>
      </c>
      <c r="E79" s="19">
        <v>2092000</v>
      </c>
      <c r="F79" s="19">
        <v>2092000</v>
      </c>
    </row>
    <row r="80" spans="1:6" ht="27.6" x14ac:dyDescent="0.25">
      <c r="A80" s="24" t="s">
        <v>116</v>
      </c>
      <c r="B80" s="32" t="s">
        <v>111</v>
      </c>
      <c r="C80" s="32" t="s">
        <v>119</v>
      </c>
      <c r="D80" s="19">
        <f>D81</f>
        <v>22000</v>
      </c>
      <c r="E80" s="19">
        <f t="shared" ref="E80:F80" si="24">E81</f>
        <v>5000</v>
      </c>
      <c r="F80" s="19">
        <f t="shared" si="24"/>
        <v>5000</v>
      </c>
    </row>
    <row r="81" spans="1:6" ht="27.6" x14ac:dyDescent="0.25">
      <c r="A81" s="24" t="s">
        <v>101</v>
      </c>
      <c r="B81" s="32" t="s">
        <v>111</v>
      </c>
      <c r="C81" s="32" t="s">
        <v>120</v>
      </c>
      <c r="D81" s="19">
        <v>22000</v>
      </c>
      <c r="E81" s="19">
        <v>5000</v>
      </c>
      <c r="F81" s="19">
        <v>5000</v>
      </c>
    </row>
    <row r="82" spans="1:6" x14ac:dyDescent="0.25">
      <c r="A82" s="24" t="s">
        <v>102</v>
      </c>
      <c r="B82" s="32" t="s">
        <v>111</v>
      </c>
      <c r="C82" s="32" t="s">
        <v>112</v>
      </c>
      <c r="D82" s="19">
        <f>D83</f>
        <v>13000</v>
      </c>
      <c r="E82" s="19">
        <f t="shared" ref="E82:F82" si="25">E83</f>
        <v>3000</v>
      </c>
      <c r="F82" s="19">
        <f t="shared" si="25"/>
        <v>3000</v>
      </c>
    </row>
    <row r="83" spans="1:6" x14ac:dyDescent="0.25">
      <c r="A83" s="24" t="s">
        <v>103</v>
      </c>
      <c r="B83" s="32" t="s">
        <v>111</v>
      </c>
      <c r="C83" s="32" t="s">
        <v>121</v>
      </c>
      <c r="D83" s="19">
        <v>13000</v>
      </c>
      <c r="E83" s="19">
        <v>3000</v>
      </c>
      <c r="F83" s="19">
        <v>3000</v>
      </c>
    </row>
    <row r="84" spans="1:6" ht="41.4" x14ac:dyDescent="0.25">
      <c r="A84" s="17" t="s">
        <v>127</v>
      </c>
      <c r="B84" s="31" t="s">
        <v>128</v>
      </c>
      <c r="C84" s="31" t="s">
        <v>89</v>
      </c>
      <c r="D84" s="20">
        <f t="shared" ref="D84:F85" si="26">D85</f>
        <v>366794</v>
      </c>
      <c r="E84" s="20">
        <f t="shared" si="26"/>
        <v>357560</v>
      </c>
      <c r="F84" s="20">
        <f t="shared" si="26"/>
        <v>370180</v>
      </c>
    </row>
    <row r="85" spans="1:6" ht="69" x14ac:dyDescent="0.25">
      <c r="A85" s="24" t="s">
        <v>84</v>
      </c>
      <c r="B85" s="32" t="s">
        <v>128</v>
      </c>
      <c r="C85" s="32" t="s">
        <v>96</v>
      </c>
      <c r="D85" s="19">
        <f t="shared" si="26"/>
        <v>366794</v>
      </c>
      <c r="E85" s="19">
        <f t="shared" si="26"/>
        <v>357560</v>
      </c>
      <c r="F85" s="19">
        <f t="shared" si="26"/>
        <v>370180</v>
      </c>
    </row>
    <row r="86" spans="1:6" ht="27.6" x14ac:dyDescent="0.25">
      <c r="A86" s="24" t="s">
        <v>85</v>
      </c>
      <c r="B86" s="32" t="s">
        <v>128</v>
      </c>
      <c r="C86" s="32" t="s">
        <v>95</v>
      </c>
      <c r="D86" s="19">
        <v>366794</v>
      </c>
      <c r="E86" s="19">
        <v>357560</v>
      </c>
      <c r="F86" s="19">
        <v>370180</v>
      </c>
    </row>
    <row r="87" spans="1:6" ht="96.6" x14ac:dyDescent="0.25">
      <c r="A87" s="17" t="s">
        <v>110</v>
      </c>
      <c r="B87" s="31" t="s">
        <v>107</v>
      </c>
      <c r="C87" s="31" t="s">
        <v>89</v>
      </c>
      <c r="D87" s="20">
        <f t="shared" ref="D87:F88" si="27">D88</f>
        <v>127000</v>
      </c>
      <c r="E87" s="20">
        <f t="shared" si="27"/>
        <v>0</v>
      </c>
      <c r="F87" s="20">
        <f t="shared" si="27"/>
        <v>0</v>
      </c>
    </row>
    <row r="88" spans="1:6" x14ac:dyDescent="0.25">
      <c r="A88" s="24" t="s">
        <v>105</v>
      </c>
      <c r="B88" s="32" t="s">
        <v>107</v>
      </c>
      <c r="C88" s="32" t="s">
        <v>108</v>
      </c>
      <c r="D88" s="19">
        <f t="shared" si="27"/>
        <v>127000</v>
      </c>
      <c r="E88" s="19">
        <f t="shared" si="27"/>
        <v>0</v>
      </c>
      <c r="F88" s="19">
        <f t="shared" si="27"/>
        <v>0</v>
      </c>
    </row>
    <row r="89" spans="1:6" x14ac:dyDescent="0.25">
      <c r="A89" s="24" t="s">
        <v>106</v>
      </c>
      <c r="B89" s="32" t="s">
        <v>107</v>
      </c>
      <c r="C89" s="32" t="s">
        <v>109</v>
      </c>
      <c r="D89" s="19">
        <v>127000</v>
      </c>
      <c r="E89" s="19">
        <v>0</v>
      </c>
      <c r="F89" s="19">
        <v>0</v>
      </c>
    </row>
    <row r="90" spans="1:6" x14ac:dyDescent="0.25">
      <c r="A90" s="15" t="s">
        <v>189</v>
      </c>
      <c r="B90" s="3"/>
      <c r="C90" s="3"/>
      <c r="D90" s="20">
        <f>D70+D71</f>
        <v>17477535</v>
      </c>
      <c r="E90" s="20">
        <f t="shared" ref="E90:F90" si="28">E70+E71</f>
        <v>15197589.899999999</v>
      </c>
      <c r="F90" s="20">
        <f t="shared" si="28"/>
        <v>13981132.850000001</v>
      </c>
    </row>
  </sheetData>
  <mergeCells count="4">
    <mergeCell ref="B10:C10"/>
    <mergeCell ref="A10:A11"/>
    <mergeCell ref="A8:F8"/>
    <mergeCell ref="D10:F10"/>
  </mergeCells>
  <pageMargins left="0.98425196850393704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LDN</cp:lastModifiedBy>
  <cp:lastPrinted>2022-04-13T07:37:40Z</cp:lastPrinted>
  <dcterms:created xsi:type="dcterms:W3CDTF">2020-01-14T01:54:59Z</dcterms:created>
  <dcterms:modified xsi:type="dcterms:W3CDTF">2022-11-10T04:43:43Z</dcterms:modified>
</cp:coreProperties>
</file>